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38" documentId="120_S{2AC9BD13-BADA-5192-A53E-5A8FF88502F6}" xr6:coauthVersionLast="47" xr6:coauthVersionMax="47" xr10:uidLastSave="{D9EBB235-2F68-46BE-A0DA-E9DCF367272A}"/>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<sst xmlns="http://schemas.openxmlformats.org/spreadsheetml/2006/main" count="181537" uniqueCount="39147">
  <si>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</si>
  <si>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</si>
  <si>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</si>
  <si>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</si>
  <si>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</si>
  <si>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</si>
  <si>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</si>
  <si>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</si>
  <si>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</si>
  <si>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</si>
  <si>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</si>
  <si>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</si>
  <si>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</si>
  <si>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</si>
  <si>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</si>
  <si>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</si>
  <si>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</si>
  <si>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</si>
  <si>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</si>
  <si>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</si>
  <si>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</si>
  <si>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</si>
  <si>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</si>
  <si>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</si>
  <si>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</si>
  <si>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</si>
  <si>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</si>
  <si>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</si>
  <si>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</si>
  <si>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</si>
  <si>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</si>
  <si>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</si>
  <si>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</si>
  <si>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</si>
  <si>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</si>
  <si>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</si>
  <si>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</si>
  <si>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</si>
  <si>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</si>
  <si>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</si>
  <si>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</si>
  <si>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</si>
  <si>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</si>
  <si>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</si>
  <si>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</si>
  <si>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</si>
  <si>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</si>
  <si>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</si>
  <si>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</si>
  <si>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</si>
  <si>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</si>
  <si>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</si>
  <si>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</si>
  <si>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</si>
  <si>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</si>
  <si>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</si>
  <si>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</si>
  <si>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</si>
  <si>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</si>
  <si>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</si>
  <si>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</si>
  <si>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</si>
  <si>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</si>
  <si>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</si>
  <si>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</si>
  <si>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</si>
  <si>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</si>
  <si>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</si>
  <si>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</si>
  <si>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</si>
  <si>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</si>
  <si>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</si>
  <si>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</si>
  <si>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</si>
  <si>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</si>
  <si>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</si>
  <si>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</si>
  <si>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</si>
  <si>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</si>
  <si>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</si>
  <si>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</si>
  <si>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</si>
  <si>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</si>
  <si>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</si>
  <si>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</si>
  <si>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</si>
  <si>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</si>
  <si>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</si>
  <si>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</si>
  <si>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</si>
  <si>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</si>
  <si>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</si>
  <si>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</si>
  <si>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</si>
  <si>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</si>
  <si>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</si>
  <si>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</si>
  <si>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</si>
  <si>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</si>
  <si>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</si>
  <si>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</si>
  <si>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</si>
  <si>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</si>
  <si>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</si>
  <si>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</si>
  <si>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</si>
  <si>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</si>
  <si>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</si>
  <si>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</si>
  <si>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</si>
  <si>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</si>
  <si>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</si>
  <si>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</si>
  <si>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</si>
  <si>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</si>
  <si>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</si>
  <si>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</si>
  <si>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</si>
  <si>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</si>
  <si>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</si>
  <si>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</si>
  <si>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</si>
  <si>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</si>
  <si>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</si>
  <si>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</si>
  <si>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</si>
  <si>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</si>
  <si>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</si>
  <si>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</si>
  <si>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</si>
  <si>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</si>
  <si>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</si>
  <si>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</si>
  <si>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</si>
  <si>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</si>
  <si>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</si>
  <si>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</si>
  <si>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</si>
  <si>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</si>
  <si>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</si>
  <si>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</si>
  <si>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</si>
  <si>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</si>
  <si>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</si>
  <si>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</si>
  <si>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</si>
  <si>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</si>
  <si>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</si>
  <si>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</si>
  <si>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</si>
  <si>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</si>
  <si>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</si>
  <si>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</si>
  <si>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</si>
  <si>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</si>
  <si>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</si>
  <si>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</si>
  <si>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</si>
  <si>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</si>
  <si>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</si>
  <si>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</si>
  <si>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</si>
  <si>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</si>
  <si>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</si>
  <si>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</si>
  <si>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</si>
  <si>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</si>
  <si>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</si>
  <si>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</si>
  <si>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</si>
  <si>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</si>
  <si>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</si>
  <si>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</si>
  <si>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</si>
  <si>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</si>
  <si>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</si>
  <si>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</si>
  <si>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</si>
  <si>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</si>
  <si>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</si>
  <si>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</si>
  <si>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</si>
  <si>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</si>
  <si>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</si>
  <si>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</si>
  <si>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</si>
  <si>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</si>
  <si>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</si>
  <si>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</si>
  <si>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</si>
  <si>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</si>
  <si>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</si>
  <si>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</si>
  <si>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</si>
  <si>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</si>
  <si>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</si>
  <si>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</si>
  <si>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</si>
  <si>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</si>
  <si>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</si>
  <si>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</si>
  <si>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</si>
  <si>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</si>
  <si>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</si>
  <si>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</si>
  <si>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</si>
  <si>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</si>
  <si>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</si>
  <si>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</si>
  <si>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</si>
  <si>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</si>
  <si>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</si>
  <si>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</si>
  <si>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</si>
  <si>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</si>
  <si>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</si>
  <si>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</si>
  <si>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</si>
  <si>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</si>
  <si>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</si>
  <si>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</si>
  <si>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</si>
  <si>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</si>
  <si>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</si>
  <si>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</si>
  <si>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</si>
  <si>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</si>
  <si>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</si>
  <si>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</si>
  <si>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</si>
  <si>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</si>
  <si>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</si>
  <si>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</si>
  <si>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</si>
  <si>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</si>
  <si>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</si>
  <si>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</si>
  <si>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</si>
  <si>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</si>
  <si>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</si>
  <si>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</si>
  <si>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</si>
  <si>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</si>
  <si>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</si>
  <si>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</si>
  <si>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</si>
  <si>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</si>
  <si>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</si>
  <si>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</si>
  <si>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</si>
  <si>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</si>
  <si>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</si>
  <si>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</si>
  <si>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</si>
  <si>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</si>
  <si>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</si>
  <si>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</si>
  <si>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</si>
  <si>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</si>
  <si>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</si>
  <si>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</si>
  <si>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</si>
  <si>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</si>
  <si>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</si>
  <si>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</si>
  <si>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</si>
  <si>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</si>
  <si>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</si>
  <si>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</si>
  <si>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</si>
  <si>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</si>
  <si>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</si>
  <si>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</si>
  <si>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</si>
  <si>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</si>
  <si>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</si>
  <si>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</si>
  <si>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</si>
  <si>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</si>
  <si>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</si>
  <si>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</si>
  <si>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</si>
  <si>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</si>
  <si>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</si>
  <si>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</si>
  <si>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</si>
  <si>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</si>
  <si>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</si>
  <si>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</si>
  <si>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</si>
  <si>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</si>
  <si>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</si>
  <si>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</si>
  <si>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</si>
  <si>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</si>
  <si>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</si>
  <si>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</si>
  <si>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</si>
  <si>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</si>
  <si>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</si>
  <si>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</si>
  <si>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</si>
  <si>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</si>
  <si>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</si>
  <si>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</si>
  <si>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</si>
  <si>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</si>
  <si>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</si>
  <si>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</si>
  <si>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</si>
  <si>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</si>
  <si>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</si>
  <si>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</si>
  <si>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</si>
  <si>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</si>
  <si>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</si>
  <si>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</si>
  <si>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</si>
  <si>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</si>
  <si>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</si>
  <si>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</si>
  <si>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</si>
  <si>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</si>
  <si>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</si>
  <si>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</si>
  <si>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</si>
  <si>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</si>
  <si>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</si>
  <si>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</si>
  <si>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</si>
  <si>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</si>
  <si>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</si>
  <si>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</si>
  <si>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</si>
  <si>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</si>
  <si>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</si>
  <si>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</si>
  <si>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</si>
  <si>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</si>
  <si>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</si>
  <si>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</si>
  <si>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</si>
  <si>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</si>
  <si>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</si>
  <si>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</si>
  <si>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</si>
  <si>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</si>
  <si>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</si>
  <si>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</si>
  <si>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</si>
  <si>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</si>
  <si>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</si>
  <si>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</si>
  <si>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</si>
  <si>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</si>
  <si>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</si>
  <si>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</si>
  <si>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</si>
  <si>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</si>
  <si>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</si>
  <si>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</si>
  <si>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</si>
  <si>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</si>
  <si>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</si>
  <si>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</si>
  <si>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</si>
  <si>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</si>
  <si>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</si>
  <si>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</si>
  <si>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</si>
  <si>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</si>
  <si>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</si>
  <si>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</si>
  <si>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</si>
  <si>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</si>
  <si>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</si>
  <si>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</si>
  <si>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</si>
  <si>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</si>
  <si>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</si>
  <si>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</si>
  <si>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</si>
  <si>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</si>
  <si>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</si>
  <si>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</si>
  <si>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</si>
  <si>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</si>
  <si>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</si>
  <si>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</si>
  <si>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</si>
  <si>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</si>
  <si>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</si>
  <si>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</si>
  <si>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</si>
  <si>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</si>
  <si>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</si>
  <si>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</si>
  <si>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</si>
  <si>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</si>
  <si>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</si>
  <si>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</si>
  <si>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</si>
  <si>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</si>
  <si>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</si>
  <si>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</si>
  <si>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</si>
  <si>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</si>
  <si>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</si>
  <si>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</si>
  <si>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</si>
  <si>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</si>
  <si>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</si>
  <si>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</si>
  <si>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</si>
  <si>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</si>
  <si>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</si>
  <si>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</si>
  <si>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</si>
  <si>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</si>
  <si>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</si>
  <si>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</si>
  <si>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</si>
  <si>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</si>
  <si>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</si>
  <si>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</si>
  <si>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</si>
  <si>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</si>
  <si>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</si>
  <si>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</si>
  <si>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</si>
  <si>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</si>
  <si>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</si>
  <si>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</si>
  <si>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</si>
  <si>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</si>
  <si>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</si>
  <si>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</si>
  <si>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</si>
  <si>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</si>
  <si>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</si>
  <si>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</si>
  <si>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</si>
  <si>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</si>
  <si>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</si>
  <si>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</si>
  <si>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</si>
  <si>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</si>
  <si>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</si>
  <si>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</si>
  <si>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</si>
  <si>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</si>
  <si>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</si>
  <si>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</si>
  <si>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</si>
  <si>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</si>
  <si>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</si>
  <si>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</si>
  <si>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</si>
  <si>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</si>
  <si>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</si>
  <si>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</si>
  <si>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</si>
  <si>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</si>
  <si>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</si>
  <si>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</si>
  <si>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</si>
  <si>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</si>
  <si>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</si>
  <si>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</si>
  <si>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</si>
  <si>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</si>
  <si>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</si>
  <si>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</si>
  <si>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</si>
  <si>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</si>
  <si>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</si>
  <si>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</si>
  <si>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</si>
  <si>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</si>
  <si>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</si>
  <si>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</si>
  <si>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</si>
  <si>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</si>
  <si>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</si>
  <si>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</si>
  <si>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</si>
  <si>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</si>
  <si>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</si>
  <si>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</si>
  <si>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</si>
  <si>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</si>
  <si>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</si>
  <si>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</si>
  <si>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</si>
  <si>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</si>
  <si>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</si>
  <si>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</si>
  <si>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</si>
  <si>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</si>
  <si>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</si>
  <si>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</si>
  <si>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</si>
  <si>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</si>
  <si>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</si>
  <si>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</si>
  <si>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</si>
  <si>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</si>
  <si>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</si>
  <si>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</si>
  <si>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</si>
  <si>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</si>
  <si>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</si>
  <si>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</si>
  <si>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</si>
  <si>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</si>
  <si>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</si>
  <si>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</si>
  <si>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</si>
  <si>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</si>
  <si>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</si>
  <si>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</si>
  <si>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</si>
  <si>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</si>
  <si>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</si>
  <si>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</si>
  <si>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</si>
  <si>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</si>
  <si>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</si>
  <si>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</si>
  <si>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</si>
  <si>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</si>
  <si>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</si>
  <si>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</si>
  <si>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</si>
  <si>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</si>
  <si>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</si>
  <si>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</si>
  <si>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</si>
  <si>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</si>
  <si>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</si>
  <si>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</si>
  <si>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</si>
  <si>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</si>
  <si>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</si>
  <si>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</si>
  <si>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</si>
  <si>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</si>
  <si>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</si>
  <si>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</si>
  <si>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</si>
  <si>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</si>
  <si>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</si>
  <si>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</si>
  <si>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</si>
  <si>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</si>
  <si>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</si>
  <si>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</si>
  <si>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</si>
  <si>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</si>
  <si>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</si>
  <si>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</si>
  <si>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</si>
  <si>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</si>
  <si>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</si>
  <si>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</si>
  <si>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</si>
  <si>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</si>
  <si>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</si>
  <si>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</si>
  <si>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</si>
  <si>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</si>
  <si>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</si>
  <si>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</si>
  <si>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</si>
  <si>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</si>
  <si>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</si>
  <si>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</si>
  <si>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</si>
  <si>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</si>
  <si>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</si>
  <si>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</si>
  <si>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</si>
  <si>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</si>
  <si>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</si>
  <si>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</si>
  <si>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</si>
  <si>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</si>
  <si>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</si>
  <si>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</si>
  <si>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</si>
  <si>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</si>
  <si>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</si>
  <si>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</si>
  <si>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</si>
  <si>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</si>
  <si>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</si>
  <si>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</si>
  <si>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</si>
  <si>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</si>
  <si>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</si>
  <si>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</si>
  <si>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</si>
  <si>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</si>
  <si>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</si>
  <si>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</si>
  <si>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</si>
  <si>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</si>
  <si>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</si>
  <si>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</si>
  <si>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</si>
  <si>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</si>
  <si>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</si>
  <si>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</si>
  <si>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</si>
  <si>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</si>
  <si>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</si>
  <si>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</si>
  <si>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</si>
  <si>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</si>
  <si>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</si>
  <si>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</si>
  <si>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</si>
  <si>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</si>
  <si>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</si>
  <si>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</si>
  <si>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</si>
  <si>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</si>
  <si>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</si>
  <si>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</si>
  <si>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</si>
  <si>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</si>
  <si>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</si>
  <si>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</si>
  <si>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</si>
  <si>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</si>
  <si>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</si>
  <si>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</si>
  <si>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</si>
  <si>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</si>
  <si>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</si>
  <si>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</si>
  <si>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</si>
  <si>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</si>
  <si>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</si>
  <si>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</si>
  <si>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</si>
  <si>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</si>
  <si>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</si>
  <si>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</si>
  <si>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</si>
  <si>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</si>
  <si>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</si>
  <si>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</si>
  <si>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</si>
  <si>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</si>
  <si>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</si>
  <si>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</si>
  <si>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</si>
  <si>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</si>
  <si>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</si>
  <si>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</si>
  <si>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</si>
  <si>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</si>
  <si>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</si>
  <si>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</si>
  <si>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</si>
  <si>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</si>
  <si>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</si>
  <si>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</si>
  <si>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</si>
  <si>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</si>
  <si>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</si>
  <si>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</si>
  <si>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</si>
  <si>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</si>
  <si>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</si>
  <si>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</si>
  <si>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</si>
  <si>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</si>
  <si>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</si>
  <si>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</si>
  <si>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</si>
  <si>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</si>
  <si>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</si>
  <si>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</si>
  <si>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</si>
  <si>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</si>
  <si>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</si>
  <si>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</si>
  <si>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</si>
  <si>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</si>
  <si>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</si>
  <si>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</si>
  <si>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</si>
  <si>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</si>
  <si>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</si>
  <si>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</si>
  <si>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</si>
  <si>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</si>
  <si>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</si>
  <si>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</si>
  <si>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</si>
  <si>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</si>
  <si>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</si>
  <si>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</si>
  <si>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</si>
  <si>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</si>
  <si>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</si>
  <si>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</si>
  <si>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</si>
  <si>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</si>
  <si>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</si>
  <si>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</si>
  <si>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</si>
  <si>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</si>
  <si>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</si>
  <si>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</si>
  <si>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</si>
  <si>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</si>
  <si>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</si>
  <si>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</si>
  <si>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</si>
  <si>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</si>
  <si>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</si>
  <si>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</si>
  <si>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</si>
  <si>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</si>
  <si>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</si>
  <si>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</si>
  <si>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</si>
  <si>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</si>
  <si>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</si>
  <si>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</si>
  <si>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</si>
  <si>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</si>
  <si>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</si>
  <si>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</si>
  <si>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</si>
  <si>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</si>
  <si>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</si>
  <si>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</si>
  <si>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</si>
  <si>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</si>
  <si>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</si>
  <si>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</si>
  <si>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</si>
  <si>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</si>
  <si>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</si>
  <si>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</si>
  <si>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</si>
  <si>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</si>
  <si>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</si>
  <si>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</si>
  <si>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</si>
  <si>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</si>
  <si>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</si>
  <si>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</si>
  <si>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</si>
  <si>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</si>
  <si>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</si>
  <si>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</si>
  <si>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</si>
  <si>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</si>
  <si>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</si>
  <si>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</si>
  <si>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</si>
  <si>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</si>
  <si>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</si>
  <si>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</si>
  <si>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</si>
  <si>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</si>
  <si>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</si>
  <si>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</si>
  <si>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</si>
  <si>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</si>
  <si>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</si>
  <si>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</si>
  <si>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</si>
  <si>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</si>
  <si>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</si>
  <si>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</si>
  <si>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</si>
  <si>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</si>
  <si>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</si>
  <si>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</si>
  <si>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</si>
  <si>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</si>
  <si>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</si>
  <si>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</si>
  <si>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</si>
  <si>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</si>
  <si>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</si>
  <si>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</si>
  <si>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</si>
  <si>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</si>
  <si>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</si>
  <si>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</si>
  <si>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</si>
  <si>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</si>
  <si>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</si>
  <si>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</si>
  <si>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</si>
  <si>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</si>
  <si>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</si>
  <si>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</si>
  <si>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</si>
  <si>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</si>
  <si>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</si>
  <si>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</si>
  <si>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</si>
  <si>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</si>
  <si>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</si>
  <si>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</si>
  <si>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</si>
  <si>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</si>
  <si>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</si>
  <si>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</si>
  <si>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</si>
  <si>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</si>
  <si>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</si>
  <si>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</si>
  <si>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</si>
  <si>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</si>
  <si>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</si>
  <si>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</si>
  <si>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</si>
  <si>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</si>
  <si>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</si>
  <si>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</si>
  <si>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</si>
  <si>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</si>
  <si>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</si>
  <si>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</si>
  <si>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</si>
  <si>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</si>
  <si>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</si>
  <si>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</si>
  <si>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</si>
  <si>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</si>
  <si>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</si>
  <si>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</si>
  <si>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</si>
  <si>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</si>
  <si>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</si>
  <si>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</si>
  <si>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</si>
  <si>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</si>
  <si>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</si>
  <si>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</si>
  <si>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</si>
  <si>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</si>
  <si>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</si>
  <si>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</si>
  <si>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</si>
  <si>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</si>
  <si>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</si>
  <si>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</si>
  <si>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</si>
  <si>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</si>
  <si>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</si>
  <si>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</si>
  <si>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</si>
  <si>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</si>
  <si>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</si>
  <si>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</si>
  <si>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</si>
  <si>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</si>
  <si>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</si>
  <si>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</si>
  <si>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</si>
  <si>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</si>
  <si>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</si>
  <si>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</si>
  <si>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</si>
  <si>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</si>
  <si>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</si>
  <si>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</si>
  <si>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</si>
  <si>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</si>
  <si>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</si>
  <si>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</si>
  <si>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</si>
  <si>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</si>
  <si>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</si>
  <si>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</si>
  <si>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</si>
  <si>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</si>
  <si>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</si>
  <si>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</si>
  <si>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</si>
  <si>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</si>
  <si>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</si>
  <si>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</si>
  <si>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</si>
  <si>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</si>
  <si>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</si>
  <si>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</si>
  <si>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</si>
  <si>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</si>
  <si>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</si>
  <si>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</si>
  <si>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</si>
  <si>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</si>
  <si>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</si>
  <si>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</si>
  <si>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</si>
  <si>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</si>
  <si>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</si>
  <si>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</si>
  <si>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</si>
  <si>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</si>
  <si>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</si>
  <si>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</si>
  <si>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</si>
  <si>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</si>
  <si>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</si>
  <si>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</si>
  <si>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</si>
  <si>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</si>
  <si>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</si>
  <si>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</si>
  <si>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</si>
  <si>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</si>
  <si>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</si>
  <si>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</si>
  <si>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</si>
  <si>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</si>
  <si>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</si>
  <si>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</si>
  <si>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</si>
  <si>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</si>
  <si>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</si>
  <si>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</si>
  <si>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</si>
  <si>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</si>
  <si>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</si>
  <si>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</si>
  <si>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</si>
  <si>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</si>
  <si>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</si>
  <si>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</si>
  <si>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</si>
  <si>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</si>
  <si>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</si>
  <si>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</si>
  <si>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</si>
  <si>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</si>
  <si>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</si>
  <si>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</si>
  <si>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</si>
  <si>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</si>
  <si>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</si>
  <si>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</si>
  <si>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</si>
  <si>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</si>
  <si>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</si>
  <si>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</si>
  <si>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</si>
  <si>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</si>
  <si>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</si>
  <si>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</si>
  <si>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</si>
  <si>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</si>
  <si>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</si>
  <si>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</si>
  <si>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</si>
  <si>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</si>
  <si>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</si>
  <si>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</si>
  <si>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</si>
  <si>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</si>
  <si>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</si>
  <si>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</si>
  <si>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</si>
  <si>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</si>
  <si>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</si>
  <si>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</si>
  <si>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</si>
  <si>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</si>
  <si>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</si>
  <si>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</si>
  <si>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</si>
  <si>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</si>
  <si>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</si>
  <si>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</si>
  <si>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</si>
  <si>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</si>
  <si>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</si>
  <si>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</si>
  <si>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</si>
  <si>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</si>
  <si>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</si>
  <si>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</si>
  <si>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</si>
  <si>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</si>
  <si>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</si>
  <si>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</si>
  <si>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</si>
  <si>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</si>
  <si>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</si>
  <si>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</si>
  <si>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</si>
  <si>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</si>
  <si>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</si>
  <si>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</si>
  <si>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</si>
  <si>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</si>
  <si>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</si>
  <si>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</si>
  <si>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</si>
  <si>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</si>
  <si>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</si>
  <si>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</si>
  <si>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</si>
  <si>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</si>
  <si>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</si>
  <si>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</si>
  <si>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</si>
  <si>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</si>
  <si>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</si>
  <si>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</si>
  <si>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</si>
  <si>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</si>
  <si>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</si>
  <si>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</si>
  <si>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</si>
  <si>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</si>
  <si>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</si>
  <si>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</si>
  <si>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</si>
  <si>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</si>
  <si>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</si>
  <si>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</si>
  <si>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</si>
  <si>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</si>
  <si>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</si>
  <si>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</si>
  <si>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</si>
  <si>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</si>
  <si>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</si>
  <si>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</si>
  <si>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</si>
  <si>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</si>
  <si>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</si>
  <si>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</si>
  <si>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</si>
  <si>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</si>
  <si>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</si>
  <si>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</si>
  <si>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</si>
  <si>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</si>
  <si>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</si>
  <si>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</si>
  <si>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</si>
  <si>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</si>
  <si>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</si>
  <si>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</si>
  <si>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</si>
  <si>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</si>
  <si>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</si>
  <si>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</si>
  <si>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</si>
  <si>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</si>
  <si>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</si>
  <si>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</si>
  <si>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</si>
  <si>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</si>
  <si>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</si>
  <si>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</si>
  <si>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</si>
  <si>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</si>
  <si>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</si>
  <si>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</si>
  <si>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</si>
  <si>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</si>
  <si>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</si>
  <si>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</si>
  <si>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</si>
  <si>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</si>
  <si>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</si>
  <si>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</si>
  <si>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</si>
  <si>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</si>
  <si>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</si>
  <si>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</si>
  <si>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</si>
  <si>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</si>
  <si>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</si>
  <si>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</si>
  <si>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</si>
  <si>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</si>
  <si>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</si>
  <si>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</si>
  <si>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</si>
  <si>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</si>
  <si>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</si>
  <si>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</si>
  <si>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</si>
  <si>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</si>
  <si>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</si>
  <si>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</si>
  <si>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</si>
  <si>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</si>
  <si>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</si>
  <si>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</si>
  <si>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</si>
  <si>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</si>
  <si>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</si>
  <si>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</si>
  <si>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</si>
  <si>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</si>
  <si>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</si>
  <si>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</si>
  <si>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</si>
  <si>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</si>
  <si>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</si>
  <si>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</si>
  <si>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</si>
  <si>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</si>
  <si>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</si>
  <si>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</si>
  <si>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</si>
  <si>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</si>
  <si>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</si>
  <si>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</si>
  <si>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</si>
  <si>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</si>
  <si>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</si>
  <si>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</si>
  <si>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</si>
  <si>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</si>
  <si>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</si>
  <si>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</si>
  <si>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</si>
  <si>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</si>
  <si>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</si>
  <si>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</si>
  <si>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</si>
  <si>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</si>
  <si>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</si>
  <si>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</si>
  <si>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</si>
  <si>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</si>
  <si>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</si>
  <si>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</si>
  <si>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</si>
  <si>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</si>
  <si>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</si>
  <si>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</si>
  <si>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</si>
  <si>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</si>
  <si>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</si>
  <si>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</si>
  <si>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</si>
  <si>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</si>
  <si>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</si>
  <si>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</si>
  <si>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</si>
  <si>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</si>
  <si>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</si>
  <si>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</si>
  <si>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</si>
  <si>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</si>
  <si>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</si>
  <si>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</si>
  <si>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</si>
  <si>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</si>
  <si>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</si>
  <si>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</si>
  <si>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</si>
  <si>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</si>
  <si>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</si>
  <si>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</si>
  <si>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</si>
  <si>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</si>
  <si>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</si>
  <si>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</si>
  <si>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</si>
  <si>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</si>
  <si>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</si>
  <si>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</si>
  <si>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</si>
  <si>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</si>
  <si>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</si>
  <si>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</si>
  <si>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</si>
  <si>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</si>
  <si>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</si>
  <si>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</si>
  <si>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</si>
  <si>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</si>
  <si>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</si>
  <si>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</si>
  <si>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</si>
  <si>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</si>
  <si>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</si>
  <si>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</si>
  <si>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</si>
  <si>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</si>
  <si>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</si>
  <si>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</si>
  <si>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</si>
  <si>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</si>
  <si>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</si>
  <si>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</si>
  <si>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</si>
  <si>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</si>
  <si>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</si>
  <si>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</si>
  <si>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</si>
  <si>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</si>
  <si>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</si>
  <si>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</si>
  <si>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</si>
  <si>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</si>
  <si>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</si>
  <si>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</si>
  <si>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</si>
  <si>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</si>
  <si>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</si>
  <si>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</si>
  <si>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</si>
  <si>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</si>
  <si>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</si>
  <si>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</si>
  <si>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</si>
  <si>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</si>
  <si>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</si>
  <si>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</si>
  <si>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</si>
  <si>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</si>
  <si>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</si>
  <si>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</si>
  <si>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</si>
  <si>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</si>
  <si>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</si>
  <si>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</si>
  <si>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</si>
  <si>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</si>
  <si>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</si>
  <si>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</si>
  <si>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</si>
  <si>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</si>
  <si>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</si>
  <si>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</si>
  <si>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</si>
  <si>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</si>
  <si>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</si>
  <si>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</si>
  <si>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</si>
  <si>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</si>
  <si>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</si>
  <si>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</si>
  <si>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</si>
  <si>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</si>
  <si>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</si>
  <si>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</si>
  <si>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</si>
  <si>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</si>
  <si>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</si>
  <si>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</si>
  <si>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</si>
  <si>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</si>
  <si>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</si>
  <si>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</si>
  <si>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</si>
  <si>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</si>
  <si>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</si>
  <si>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</si>
  <si>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</si>
  <si>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</si>
  <si>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</si>
  <si>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</si>
  <si>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</si>
  <si>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</si>
  <si>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</si>
  <si>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</si>
  <si>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</si>
  <si>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</si>
  <si>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</si>
  <si>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</si>
  <si>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</si>
  <si>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</si>
  <si>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</si>
  <si>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</si>
  <si>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</si>
  <si>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</si>
  <si>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</si>
  <si>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</si>
  <si>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</si>
  <si>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</si>
  <si>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</si>
  <si>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</si>
  <si>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</si>
  <si>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</si>
  <si>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</si>
  <si>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</si>
  <si>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</si>
  <si>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</si>
  <si>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</si>
  <si>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</si>
  <si>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</si>
  <si>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</si>
  <si>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</si>
  <si>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</si>
  <si>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</si>
  <si>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</si>
  <si>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</si>
  <si>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</si>
  <si>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</si>
  <si>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</si>
  <si>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</si>
  <si>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</si>
  <si>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</si>
  <si>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</si>
  <si>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</si>
  <si>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</si>
  <si>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</si>
  <si>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</si>
  <si>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</si>
  <si>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</si>
  <si>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</si>
  <si>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</si>
  <si>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</si>
  <si>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</si>
  <si>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</si>
  <si>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</si>
  <si>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</si>
  <si>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</si>
  <si>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</si>
  <si>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</si>
  <si>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</si>
  <si>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</si>
  <si>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</si>
  <si>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</si>
  <si>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</si>
  <si>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</si>
  <si>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</si>
  <si>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</si>
  <si>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</si>
  <si>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</si>
  <si>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</si>
  <si>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</si>
  <si>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</si>
  <si>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</si>
  <si>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</si>
  <si>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</si>
  <si>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</si>
  <si>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</si>
  <si>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</si>
  <si>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</si>
  <si>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</si>
  <si>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</si>
  <si>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</si>
  <si>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</si>
  <si>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</si>
  <si>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</si>
  <si>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</si>
  <si>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</si>
  <si>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</si>
  <si>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</si>
  <si>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</si>
  <si>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</si>
  <si>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</si>
  <si>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</si>
  <si>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</si>
  <si>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</si>
  <si>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</si>
  <si>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</si>
  <si>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</si>
  <si>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</si>
  <si>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</si>
  <si>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</si>
  <si>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</si>
  <si>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</si>
  <si>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</si>
  <si>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</si>
  <si>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</si>
  <si>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</si>
  <si>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</si>
  <si>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</si>
  <si>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</si>
  <si>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</si>
  <si>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</si>
  <si>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</si>
  <si>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</si>
  <si>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</si>
  <si>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</si>
  <si>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</si>
  <si>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</si>
  <si>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</si>
  <si>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</si>
  <si>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</si>
  <si>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</si>
  <si>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</si>
  <si>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</si>
  <si>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</si>
  <si>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</si>
  <si>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</si>
  <si>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</si>
  <si>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</si>
  <si>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</si>
  <si>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</si>
  <si>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</si>
  <si>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</si>
  <si>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</si>
  <si>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</si>
  <si>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</si>
  <si>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</si>
  <si>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</si>
  <si>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</si>
  <si>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</si>
  <si>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</si>
  <si>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</si>
  <si>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</si>
  <si>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</si>
  <si>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</si>
  <si>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</si>
  <si>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</si>
  <si>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</si>
  <si>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</si>
  <si>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</si>
  <si>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</si>
  <si>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</si>
  <si>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</si>
  <si>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</si>
  <si>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</si>
  <si>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</si>
  <si>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</si>
  <si>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</si>
  <si>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</si>
  <si>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</si>
  <si>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</si>
  <si>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</si>
  <si>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</si>
  <si>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</si>
  <si>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</si>
  <si>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</si>
  <si>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</si>
  <si>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</si>
  <si>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</si>
  <si>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</si>
  <si>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</si>
  <si>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</si>
  <si>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</si>
  <si>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</si>
  <si>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</si>
  <si>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</si>
  <si>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</si>
  <si>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</si>
  <si>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</si>
  <si>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</si>
  <si>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</si>
  <si>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</si>
  <si>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</si>
  <si>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</si>
  <si>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</si>
  <si>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</si>
  <si>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</si>
  <si>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</si>
  <si>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</si>
  <si>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</si>
  <si>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</si>
  <si>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</si>
  <si>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</si>
  <si>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</si>
  <si>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</si>
  <si>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</si>
  <si>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</si>
  <si>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</si>
  <si>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</si>
  <si>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</si>
  <si>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</si>
  <si>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</si>
  <si>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</si>
  <si>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</si>
  <si>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</si>
  <si>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</si>
  <si>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</si>
  <si>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</si>
  <si>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</si>
  <si>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</si>
  <si>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</si>
  <si>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</si>
  <si>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</si>
  <si>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</si>
  <si>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</si>
  <si>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</si>
  <si>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</si>
  <si>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</si>
  <si>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</si>
  <si>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</si>
  <si>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</si>
  <si>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</si>
  <si>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</si>
  <si>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</si>
  <si>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</si>
  <si>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</si>
  <si>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</si>
  <si>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</si>
  <si>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</si>
  <si>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</si>
  <si>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</si>
  <si>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</si>
  <si>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</si>
  <si>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</si>
  <si>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</si>
  <si>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</si>
  <si>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</si>
  <si>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</si>
  <si>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</si>
  <si>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</si>
  <si>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</si>
  <si>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</si>
  <si>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</si>
  <si>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</si>
  <si>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</si>
  <si>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</si>
  <si>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</si>
  <si>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</si>
  <si>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</si>
  <si>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</si>
  <si>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</si>
  <si>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</si>
  <si>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</si>
  <si>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</si>
  <si>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</si>
  <si>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</si>
  <si>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</si>
  <si>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</si>
  <si>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</si>
  <si>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</si>
  <si>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</si>
  <si>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</si>
  <si>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</si>
  <si>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</si>
  <si>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</si>
  <si>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</si>
  <si>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</si>
  <si>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</si>
  <si>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</si>
  <si>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</si>
  <si>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</si>
  <si>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</si>
  <si>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</si>
  <si>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</si>
  <si>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</si>
  <si>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</si>
  <si>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</si>
  <si>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</si>
  <si>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</si>
  <si>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</si>
  <si>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</si>
  <si>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</si>
  <si>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</si>
  <si>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</si>
  <si>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</si>
  <si>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</si>
  <si>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</si>
  <si>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</si>
  <si>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</si>
  <si>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</si>
  <si>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</si>
  <si>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</si>
  <si>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</si>
  <si>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</si>
  <si>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</si>
  <si>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</si>
  <si>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</si>
  <si>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</si>
  <si>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</si>
  <si>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</si>
  <si>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</si>
  <si>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</si>
  <si>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</si>
  <si>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</si>
  <si>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</si>
  <si>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</si>
  <si>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</si>
  <si>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</si>
  <si>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</si>
  <si>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</si>
  <si>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</si>
  <si>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</si>
  <si>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</si>
  <si>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</si>
  <si>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</si>
  <si>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</si>
  <si>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</si>
  <si>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</si>
  <si>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</si>
  <si>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</si>
  <si>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</si>
  <si>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</si>
  <si>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</si>
  <si>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</si>
  <si>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</si>
  <si>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</si>
  <si>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</si>
  <si>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</si>
  <si>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</si>
  <si>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</si>
  <si>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</si>
  <si>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</si>
  <si>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</si>
  <si>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</si>
  <si>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</si>
  <si>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</si>
  <si>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</si>
  <si>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</si>
  <si>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</si>
  <si>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</si>
  <si>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</si>
  <si>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</si>
  <si>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</si>
  <si>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</si>
  <si>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</si>
  <si>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</si>
  <si>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</si>
  <si>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</si>
  <si>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</si>
  <si>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</si>
  <si>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</si>
  <si>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</si>
  <si>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</si>
  <si>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</si>
  <si>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</si>
  <si>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</si>
  <si>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</si>
  <si>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</si>
  <si>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</si>
  <si>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</si>
  <si>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</si>
  <si>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</si>
  <si>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</si>
  <si>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</si>
  <si>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</si>
  <si>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</si>
  <si>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</si>
  <si>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</si>
  <si>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</si>
  <si>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</si>
  <si>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</si>
  <si>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</si>
  <si>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</si>
  <si>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</si>
  <si>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</si>
  <si>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</si>
  <si>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</si>
  <si>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</si>
  <si>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</si>
  <si>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</si>
  <si>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</si>
  <si>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</si>
  <si>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</si>
  <si>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</si>
  <si>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</si>
  <si>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</si>
  <si>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</si>
  <si>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</si>
  <si>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</si>
  <si>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</si>
  <si>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</si>
  <si>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</si>
  <si>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</si>
  <si>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</si>
  <si>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</si>
  <si>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</si>
  <si>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</si>
  <si>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</si>
  <si>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</si>
  <si>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</si>
  <si>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</si>
  <si>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</si>
  <si>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</si>
  <si>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</si>
  <si>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</si>
  <si>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</si>
  <si>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</si>
  <si>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</si>
  <si>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</si>
  <si>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</si>
  <si>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</si>
  <si>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</si>
  <si>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</si>
  <si>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</si>
  <si>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</si>
  <si>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</si>
  <si>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</si>
  <si>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</si>
  <si>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</si>
  <si>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</si>
  <si>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</si>
  <si>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</si>
  <si>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</si>
  <si>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</si>
  <si>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</si>
  <si>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</si>
  <si>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</si>
  <si>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</si>
  <si>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</si>
  <si>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</si>
  <si>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</si>
  <si>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</si>
  <si>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</si>
  <si>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</si>
  <si>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</si>
  <si>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</si>
  <si>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</si>
  <si>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</si>
  <si>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</si>
  <si>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</si>
  <si>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</si>
  <si>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</si>
  <si>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</si>
  <si>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</si>
  <si>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</si>
  <si>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</si>
  <si>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</si>
  <si>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</si>
  <si>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</si>
  <si>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</si>
  <si>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</si>
  <si>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</si>
  <si>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</si>
  <si>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</si>
  <si>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</si>
  <si>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</si>
  <si>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</si>
  <si>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</si>
  <si>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</si>
  <si>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</si>
  <si>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</si>
  <si>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</si>
  <si>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</si>
  <si>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</si>
  <si>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</si>
  <si>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</si>
  <si>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</si>
  <si>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</si>
  <si>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</si>
  <si>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</si>
  <si>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</si>
  <si>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</si>
  <si>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</si>
  <si>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</si>
  <si>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</si>
  <si>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</si>
  <si>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</si>
  <si>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</si>
  <si>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</si>
  <si>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</si>
  <si>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</si>
  <si>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</si>
  <si>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</si>
  <si>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</si>
  <si>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</si>
  <si>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</si>
  <si>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</si>
  <si>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</si>
  <si>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</si>
  <si>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</si>
  <si>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</si>
  <si>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</si>
  <si>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</si>
  <si>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</si>
  <si>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</si>
  <si>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</si>
  <si>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</si>
  <si>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</si>
  <si>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</si>
  <si>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</si>
  <si>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</si>
  <si>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</si>
  <si>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</si>
  <si>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</si>
  <si>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</si>
  <si>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</si>
  <si>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</si>
  <si>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</si>
  <si>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</si>
  <si>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</si>
  <si>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</si>
  <si>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</si>
  <si>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</si>
  <si>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</si>
  <si>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</si>
  <si>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</si>
  <si>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</si>
  <si>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</si>
  <si>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</si>
  <si>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</si>
  <si>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</si>
  <si>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</si>
  <si>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</si>
  <si>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</si>
  <si>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</si>
  <si>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</si>
  <si>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</si>
  <si>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</si>
  <si>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</si>
  <si>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</si>
  <si>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</si>
  <si>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</si>
  <si>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</si>
  <si>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</si>
  <si>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</si>
  <si>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</si>
  <si>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</si>
  <si>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</si>
  <si>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</si>
  <si>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</si>
  <si>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</si>
  <si>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</si>
  <si>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</si>
  <si>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</si>
  <si>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</si>
  <si>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</si>
  <si>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</si>
  <si>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</si>
  <si>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</si>
  <si>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</si>
  <si>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</si>
  <si>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</si>
  <si>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</si>
  <si>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</si>
  <si>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</si>
  <si>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</si>
  <si>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</si>
  <si>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</si>
  <si>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</si>
  <si>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</si>
  <si>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</si>
  <si>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</si>
  <si>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</si>
  <si>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</si>
  <si>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</si>
  <si>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</si>
  <si>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</si>
  <si>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</si>
  <si>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</si>
  <si>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</si>
  <si>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</si>
  <si>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</si>
  <si>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</si>
  <si>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</si>
  <si>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</si>
  <si>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</si>
  <si>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</si>
  <si>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</si>
  <si>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</si>
  <si>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</si>
  <si>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</si>
  <si>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</si>
  <si>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</si>
  <si>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</si>
  <si>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</si>
  <si>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</si>
  <si>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</si>
  <si>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</si>
  <si>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</si>
  <si>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</si>
  <si>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</si>
  <si>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</si>
  <si>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</si>
  <si>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</si>
  <si>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</si>
  <si>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</si>
  <si>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</si>
  <si>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</si>
  <si>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</si>
  <si>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</si>
  <si>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</si>
  <si>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</si>
  <si>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</si>
  <si>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</si>
  <si>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</si>
  <si>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</si>
  <si>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</si>
  <si>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</si>
  <si>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</si>
  <si>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</si>
  <si>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</si>
  <si>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</si>
  <si>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</si>
  <si>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</si>
  <si>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</si>
  <si>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</si>
  <si>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</si>
  <si>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</si>
  <si>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</si>
  <si>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</si>
  <si>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</si>
  <si>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</si>
  <si>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</si>
  <si>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</si>
  <si>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</si>
  <si>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</si>
  <si>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</si>
  <si>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</si>
  <si>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</si>
  <si>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</si>
  <si>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</si>
  <si>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</si>
  <si>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</si>
  <si>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</si>
  <si>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</si>
  <si>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</si>
  <si>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</si>
  <si>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</si>
  <si>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</si>
  <si>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</si>
  <si>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</si>
  <si>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</si>
  <si>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</si>
  <si>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</si>
  <si>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</si>
  <si>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</si>
  <si>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</si>
  <si>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</si>
  <si>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</si>
  <si>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</si>
  <si>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</si>
  <si>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</si>
  <si>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</si>
  <si>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</si>
  <si>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</si>
  <si>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</si>
  <si>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</si>
  <si>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</si>
  <si>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</si>
  <si>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</si>
  <si>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</si>
  <si>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</si>
  <si>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</si>
  <si>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</si>
  <si>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</si>
  <si>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</si>
  <si>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</si>
  <si>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</si>
  <si>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</si>
  <si>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</si>
  <si>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</si>
  <si>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</si>
  <si>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</si>
  <si>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</si>
  <si>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</si>
  <si>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</si>
  <si>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</si>
  <si>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</si>
  <si>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</si>
  <si>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</si>
  <si>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</si>
  <si>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</si>
  <si>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</si>
  <si>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</si>
  <si>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</si>
  <si>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</si>
  <si>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</si>
  <si>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</si>
  <si>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</si>
  <si>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</si>
  <si>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</si>
  <si>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</si>
  <si>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</si>
  <si>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</si>
  <si>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</si>
  <si>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</si>
  <si>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</si>
  <si>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</si>
  <si>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</si>
  <si>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</si>
  <si>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</si>
  <si>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</si>
  <si>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</si>
  <si>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</si>
  <si>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</si>
  <si>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</si>
  <si>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</si>
  <si>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</si>
  <si>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</si>
  <si>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</si>
  <si>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</si>
  <si>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</si>
  <si>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</si>
  <si>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</si>
  <si>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</si>
  <si>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</si>
  <si>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</si>
  <si>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</si>
  <si>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</si>
  <si>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</si>
  <si>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</si>
  <si>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</si>
  <si>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</si>
  <si>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</si>
  <si>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</si>
  <si>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</si>
  <si>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</si>
  <si>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</si>
  <si>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</si>
  <si>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</si>
  <si>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</si>
  <si>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</si>
  <si>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</si>
  <si>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</si>
  <si>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</si>
  <si>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</si>
  <si>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</si>
  <si>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</si>
  <si>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</si>
  <si>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</si>
  <si>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</si>
  <si>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</si>
  <si>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</si>
  <si>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</si>
  <si>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</si>
  <si>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</si>
  <si>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</si>
  <si>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</si>
  <si>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</si>
  <si>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</si>
  <si>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</si>
  <si>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</si>
  <si>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</si>
  <si>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</si>
  <si>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</si>
  <si>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</si>
  <si>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</si>
  <si>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</si>
  <si>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</si>
  <si>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</si>
  <si>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</si>
  <si>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</si>
  <si>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</si>
  <si>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</si>
  <si>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</si>
  <si>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</si>
  <si>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</si>
  <si>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</si>
  <si>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</si>
  <si>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</si>
  <si>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</si>
  <si>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</si>
  <si>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</si>
  <si>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</si>
  <si>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</si>
  <si>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</si>
  <si>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</si>
  <si>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</si>
  <si>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</si>
  <si>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</si>
  <si>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</si>
  <si>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</si>
  <si>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</si>
  <si>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</si>
  <si>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</si>
  <si>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</si>
  <si>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</si>
  <si>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</si>
  <si>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</si>
  <si>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</si>
  <si>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</si>
  <si>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</si>
  <si>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</si>
  <si>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</si>
  <si>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</si>
  <si>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</si>
  <si>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</si>
  <si>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</si>
  <si>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</si>
  <si>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</si>
  <si>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</si>
  <si>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</si>
  <si>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</si>
  <si>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</si>
  <si>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</si>
  <si>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</si>
  <si>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</si>
  <si>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</si>
  <si>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</si>
  <si>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</si>
  <si>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</si>
  <si>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</si>
  <si>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</si>
  <si>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</si>
  <si>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</si>
  <si>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</si>
  <si>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</si>
  <si>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</si>
  <si>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</si>
  <si>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</si>
  <si>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</si>
  <si>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</si>
  <si>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</si>
  <si>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</si>
  <si>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</si>
  <si>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</si>
  <si>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</si>
  <si>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</si>
  <si>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</si>
  <si>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</si>
  <si>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</si>
  <si>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</si>
  <si>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</si>
  <si>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</si>
  <si>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</si>
  <si>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</si>
  <si>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</si>
  <si>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</si>
  <si>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</si>
  <si>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</si>
  <si>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</si>
  <si>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</si>
  <si>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</si>
  <si>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</si>
  <si>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</si>
  <si>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</si>
  <si>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</si>
  <si>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</si>
  <si>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</si>
  <si>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</si>
  <si>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</si>
  <si>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</si>
  <si>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</si>
  <si>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</si>
  <si>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</si>
  <si>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</si>
  <si>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</si>
  <si>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</si>
  <si>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</si>
  <si>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</si>
  <si>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</si>
  <si>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</si>
  <si>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</si>
  <si>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</si>
  <si>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</si>
  <si>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</si>
  <si>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</si>
  <si>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</si>
  <si>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</si>
  <si>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</si>
  <si>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</si>
  <si>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</si>
  <si>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</si>
  <si>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</si>
  <si>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</si>
  <si>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</si>
  <si>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</si>
  <si>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</si>
  <si>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</si>
  <si>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</si>
  <si>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</si>
  <si>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</si>
  <si>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</si>
  <si>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</si>
  <si>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</si>
  <si>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</si>
  <si>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</si>
  <si>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</si>
  <si>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</si>
  <si>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</si>
  <si>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</si>
  <si>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</si>
  <si>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</si>
  <si>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</si>
  <si>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</si>
  <si>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</si>
  <si>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</si>
  <si>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</si>
  <si>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</si>
  <si>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</si>
  <si>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</si>
  <si>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</si>
  <si>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</si>
  <si>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</si>
  <si>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</si>
  <si>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</si>
  <si>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</si>
  <si>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</si>
  <si>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</si>
  <si>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</si>
  <si>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</si>
  <si>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</si>
  <si>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</si>
  <si>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</si>
  <si>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</si>
  <si>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</si>
  <si>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</si>
  <si>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</si>
  <si>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</si>
  <si>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</si>
  <si>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</si>
  <si>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</si>
  <si>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</si>
  <si>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</si>
  <si>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</si>
  <si>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</si>
  <si>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</si>
  <si>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</si>
  <si>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</si>
  <si>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</si>
  <si>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</si>
  <si>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</si>
  <si>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</si>
  <si>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</si>
  <si>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</si>
  <si>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</si>
  <si>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</si>
  <si>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</si>
  <si>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</si>
  <si>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</si>
  <si>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</si>
  <si>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</si>
  <si>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</si>
  <si>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</si>
  <si>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</si>
  <si>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</si>
  <si>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</si>
  <si>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</si>
  <si>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</si>
  <si>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</si>
  <si>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</si>
  <si>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</si>
  <si>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</si>
  <si>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</si>
  <si>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</si>
  <si>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</si>
  <si>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</si>
  <si>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</si>
  <si>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</si>
  <si>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</si>
  <si>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</si>
  <si>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</si>
  <si>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</si>
  <si>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</si>
  <si>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</si>
  <si>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</si>
  <si>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</si>
  <si>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</si>
  <si>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</si>
  <si>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</si>
  <si>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</si>
  <si>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</si>
  <si>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</si>
  <si>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</si>
  <si>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</si>
  <si>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</si>
  <si>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</si>
  <si>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</si>
  <si>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</si>
  <si>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</si>
  <si>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</si>
  <si>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</si>
  <si>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</si>
  <si>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</si>
  <si>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</si>
  <si>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</si>
  <si>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</si>
  <si>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</si>
  <si>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</si>
  <si>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</si>
  <si>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</si>
  <si>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</si>
  <si>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</si>
  <si>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</si>
  <si>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</si>
  <si>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</si>
  <si>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</si>
  <si>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</si>
  <si>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</si>
  <si>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</si>
  <si>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</si>
  <si>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</si>
  <si>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</si>
  <si>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</si>
  <si>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</si>
  <si>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</si>
  <si>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</si>
  <si>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</si>
  <si>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</si>
  <si>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</si>
  <si>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</si>
  <si>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</si>
  <si>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</si>
  <si>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</si>
  <si>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</si>
  <si>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</si>
  <si>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</si>
  <si>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</si>
  <si>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</si>
  <si>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</si>
  <si>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</si>
  <si>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</si>
  <si>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</si>
  <si>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</si>
  <si>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</si>
  <si>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</si>
  <si>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</si>
  <si>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</si>
  <si>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</si>
  <si>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</si>
  <si>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</si>
  <si>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</si>
  <si>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</si>
  <si>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</si>
  <si>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</si>
  <si>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</si>
  <si>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</si>
  <si>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</si>
  <si>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</si>
  <si>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</si>
  <si>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</si>
  <si>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</si>
  <si>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</si>
  <si>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</si>
  <si>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</si>
  <si>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</si>
  <si>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</si>
  <si>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</si>
  <si>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</si>
  <si>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</si>
  <si>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</si>
  <si>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</si>
  <si>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</si>
  <si>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</si>
  <si>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</si>
  <si>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</si>
  <si>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</si>
  <si>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</si>
  <si>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</si>
  <si>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</si>
  <si>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</si>
  <si>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</si>
  <si>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</si>
  <si>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</si>
  <si>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</si>
  <si>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</si>
  <si>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</si>
  <si>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</si>
  <si>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</si>
  <si>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</si>
  <si>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</si>
  <si>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</si>
  <si>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</si>
  <si>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</si>
  <si>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</si>
  <si>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</si>
  <si>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</si>
  <si>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</si>
  <si>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</si>
  <si>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</si>
  <si>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</si>
  <si>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</si>
  <si>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</si>
  <si>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</si>
  <si>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</si>
  <si>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</si>
  <si>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</si>
  <si>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</si>
  <si>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</si>
  <si>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</si>
  <si>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</si>
  <si>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</si>
  <si>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</si>
  <si>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</si>
  <si>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</si>
  <si>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</si>
  <si>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</si>
  <si>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</si>
  <si>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</si>
  <si>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</si>
  <si>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</si>
  <si>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</si>
  <si>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</si>
  <si>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</si>
  <si>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</si>
  <si>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</si>
  <si>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</si>
  <si>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</si>
  <si>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</si>
  <si>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</si>
  <si>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</si>
  <si>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</si>
  <si>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</si>
  <si>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</si>
  <si>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</si>
  <si>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</si>
  <si>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</si>
  <si>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</si>
  <si>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</si>
  <si>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</si>
  <si>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</si>
  <si>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</si>
  <si>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</si>
  <si>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</si>
  <si>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</si>
  <si>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</si>
  <si>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</si>
  <si>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</si>
  <si>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</si>
  <si>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</si>
  <si>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</si>
  <si>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</si>
  <si>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</si>
  <si>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</si>
  <si>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</si>
  <si>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</si>
  <si>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</si>
  <si>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</si>
  <si>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</si>
  <si>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</si>
  <si>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</si>
  <si>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</si>
  <si>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</si>
  <si>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</si>
  <si>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</si>
  <si>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</si>
  <si>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</si>
  <si>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</si>
  <si>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</si>
  <si>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</si>
  <si>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</si>
  <si>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</si>
  <si>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</si>
  <si>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</si>
  <si>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</si>
  <si>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</si>
  <si>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</si>
  <si>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</si>
  <si>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</si>
  <si>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</si>
  <si>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</si>
  <si>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</si>
  <si>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</si>
  <si>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</si>
  <si>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</si>
  <si>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</si>
  <si>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</si>
  <si>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</si>
  <si>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</si>
  <si>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</si>
  <si>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</si>
  <si>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</si>
  <si>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</si>
  <si>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</si>
  <si>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</si>
  <si>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</si>
  <si>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</si>
  <si>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</si>
  <si>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</si>
  <si>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</si>
  <si>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</si>
  <si>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</si>
  <si>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</si>
  <si>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</si>
  <si>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</si>
  <si>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</si>
  <si>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</si>
  <si>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</si>
  <si>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</si>
  <si>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</si>
  <si>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</si>
  <si>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</si>
  <si>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</si>
  <si>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</si>
  <si>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</si>
  <si>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</si>
  <si>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</si>
  <si>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</si>
  <si>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</si>
  <si>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</si>
  <si>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</si>
  <si>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</si>
  <si>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</si>
  <si>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</si>
  <si>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</si>
  <si>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</si>
  <si>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</si>
  <si>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</si>
  <si>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</si>
  <si>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</si>
  <si>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</si>
  <si>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</si>
  <si>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</si>
  <si>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</si>
  <si>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</si>
  <si>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</si>
  <si>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</si>
  <si>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</si>
  <si>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</si>
  <si>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</si>
  <si>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</si>
  <si>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</si>
  <si>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</si>
  <si>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</si>
  <si>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</si>
  <si>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</si>
  <si>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</si>
  <si>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</si>
  <si>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</si>
  <si>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</si>
  <si>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</si>
  <si>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</si>
  <si>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</si>
  <si>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</si>
  <si>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</si>
  <si>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</si>
  <si>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</si>
  <si>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</si>
  <si>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</si>
  <si>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</si>
  <si>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</si>
  <si>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</si>
  <si>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</si>
  <si>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</si>
  <si>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</si>
  <si>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</si>
  <si>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</si>
  <si>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</si>
  <si>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</si>
  <si>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</si>
  <si>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</si>
  <si>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</si>
  <si>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</si>
  <si>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</si>
  <si>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</si>
  <si>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</si>
  <si>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</si>
  <si>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</si>
  <si>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</si>
  <si>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</si>
  <si>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</si>
  <si>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</si>
  <si>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</si>
  <si>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</si>
  <si>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</si>
  <si>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</si>
  <si>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</si>
  <si>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</si>
  <si>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</si>
  <si>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</si>
  <si>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</si>
  <si>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</si>
  <si>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</si>
  <si>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</si>
  <si>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</si>
  <si>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</si>
  <si>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</si>
  <si>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</si>
  <si>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</si>
  <si>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</si>
  <si>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</si>
  <si>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</si>
  <si>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</si>
  <si>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</si>
  <si>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</si>
  <si>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</si>
  <si>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</si>
  <si>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</si>
  <si>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</si>
  <si>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</si>
  <si>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</si>
  <si>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</si>
  <si>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</si>
  <si>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</si>
  <si>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</si>
  <si>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</si>
  <si>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</si>
  <si>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</si>
  <si>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</si>
  <si>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</si>
  <si>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</si>
  <si>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</si>
  <si>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</si>
  <si>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</si>
  <si>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</si>
  <si>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</si>
  <si>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</si>
  <si>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</si>
  <si>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</si>
  <si>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</si>
  <si>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</si>
  <si>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</si>
  <si>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</si>
  <si>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</si>
  <si>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</si>
  <si>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</si>
  <si>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</si>
  <si>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</si>
  <si>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</si>
  <si>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</si>
  <si>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</si>
  <si>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</si>
  <si>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</si>
  <si>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</si>
  <si>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</si>
  <si>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</si>
  <si>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</si>
  <si>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</si>
  <si>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</si>
  <si>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</si>
  <si>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</si>
  <si>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</si>
  <si>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</si>
  <si>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</si>
  <si>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</si>
  <si>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</si>
  <si>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</si>
  <si>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</si>
  <si>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</si>
  <si>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</si>
  <si>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</si>
  <si>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</si>
  <si>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</si>
  <si>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</si>
  <si>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</si>
  <si>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</si>
  <si>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</si>
  <si>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</si>
  <si>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</si>
  <si>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</si>
  <si>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</si>
  <si>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</si>
  <si>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</si>
  <si>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</si>
  <si>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</si>
  <si>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</si>
  <si>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</si>
  <si>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</si>
  <si>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</si>
  <si>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</si>
  <si>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</si>
  <si>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</si>
  <si>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</si>
  <si>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</si>
  <si>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</si>
  <si>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</si>
  <si>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</si>
  <si>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</si>
  <si>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</si>
  <si>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</si>
  <si>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</si>
  <si>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</si>
  <si>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</si>
  <si>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</si>
  <si>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</si>
  <si>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</si>
  <si>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</si>
  <si>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</si>
  <si>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</si>
  <si>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</si>
  <si>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</si>
  <si>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</si>
  <si>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</si>
  <si>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</si>
  <si>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</si>
  <si>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</si>
  <si>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</si>
  <si>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</si>
  <si>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</si>
  <si>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</si>
  <si>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</si>
  <si>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</si>
  <si>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</si>
  <si>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</si>
  <si>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</si>
  <si>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</si>
  <si>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</si>
  <si>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</si>
  <si>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</si>
  <si>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</si>
  <si>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</si>
  <si>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</si>
  <si>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</si>
  <si>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</si>
  <si>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</si>
  <si>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</si>
  <si>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</si>
  <si>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</si>
  <si>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</si>
  <si>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</si>
  <si>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</si>
  <si>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</si>
  <si>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</si>
  <si>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</si>
  <si>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</si>
  <si>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</si>
  <si>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</si>
  <si>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</si>
  <si>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</si>
  <si>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</si>
  <si>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</si>
  <si>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</si>
  <si>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</si>
  <si>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</si>
  <si>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</si>
  <si>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</si>
  <si>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</si>
  <si>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</si>
  <si>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</si>
  <si>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</si>
  <si>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</si>
  <si>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</si>
  <si>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</si>
  <si>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</si>
  <si>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</si>
  <si>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</si>
  <si>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</si>
  <si>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</si>
  <si>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</si>
  <si>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</si>
  <si>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</si>
  <si>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</si>
  <si>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</si>
  <si>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</si>
  <si>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</si>
  <si>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</si>
  <si>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</si>
  <si>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</si>
  <si>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</si>
  <si>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</si>
  <si>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</si>
  <si>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</si>
  <si>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</si>
  <si>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</si>
  <si>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</si>
  <si>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</si>
  <si>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</si>
  <si>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</si>
  <si>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</si>
  <si>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</si>
  <si>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</si>
  <si>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</si>
  <si>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</si>
  <si>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</si>
  <si>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</si>
  <si>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</si>
  <si>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</si>
  <si>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</si>
  <si>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</si>
  <si>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</si>
  <si>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</si>
  <si>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</si>
  <si>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</si>
  <si>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</si>
  <si>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</si>
  <si>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</si>
  <si>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</si>
  <si>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</si>
  <si>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</si>
  <si>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</si>
  <si>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</si>
  <si>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</si>
  <si>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</si>
  <si>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</si>
  <si>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</si>
  <si>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</si>
  <si>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</si>
  <si>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</si>
  <si>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</si>
  <si>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</si>
  <si>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</si>
  <si>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</si>
  <si>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</si>
  <si>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</si>
  <si>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</si>
  <si>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</si>
  <si>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</si>
  <si>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</si>
  <si>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</si>
  <si>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</si>
  <si>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</si>
  <si>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</si>
  <si>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</si>
  <si>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</si>
  <si>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</si>
  <si>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</si>
  <si>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</si>
  <si>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</si>
  <si>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</si>
  <si>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</si>
  <si>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</si>
  <si>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</si>
  <si>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</si>
  <si>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</si>
  <si>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</si>
  <si>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</si>
  <si>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</si>
  <si>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</si>
  <si>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</si>
  <si>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</si>
  <si>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</si>
  <si>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</si>
  <si>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</si>
  <si>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</si>
  <si>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</si>
  <si>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</si>
  <si>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</si>
  <si>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</si>
  <si>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</si>
  <si>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</si>
  <si>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</si>
  <si>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</si>
  <si>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</si>
  <si>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</si>
  <si>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</si>
  <si>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</si>
  <si>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</si>
  <si>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</si>
  <si>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</si>
  <si>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</si>
  <si>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</si>
  <si>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</si>
  <si>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</si>
  <si>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</si>
  <si>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</si>
  <si>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</si>
  <si>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</si>
  <si>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</si>
  <si>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</si>
  <si>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</si>
  <si>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</si>
  <si>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</si>
  <si>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</si>
  <si>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</si>
  <si>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</si>
  <si>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</si>
  <si>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</si>
  <si>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</si>
  <si>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</si>
  <si>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</si>
  <si>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</si>
  <si>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</si>
  <si>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</si>
  <si>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</si>
  <si>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</si>
  <si>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</si>
  <si>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</si>
  <si>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</si>
  <si>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</si>
  <si>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</si>
  <si>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</si>
  <si>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</si>
  <si>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</si>
  <si>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</si>
  <si>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</si>
  <si>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</si>
  <si>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</si>
  <si>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</si>
  <si>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</si>
  <si>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</si>
  <si>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</si>
  <si>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</si>
  <si>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</si>
  <si>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</si>
  <si>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</si>
  <si>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</si>
  <si>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</si>
  <si>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</si>
  <si>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</si>
  <si>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</si>
  <si>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</si>
  <si>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</si>
  <si>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</si>
  <si>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</si>
  <si>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</si>
  <si>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</si>
  <si>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</si>
  <si>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</si>
  <si>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</si>
  <si>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</si>
  <si>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</si>
  <si>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</si>
  <si>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</si>
  <si>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</si>
  <si>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</si>
  <si>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</si>
  <si>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</si>
  <si>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</si>
  <si>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</si>
  <si>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</si>
  <si>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</si>
  <si>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</si>
  <si>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</si>
  <si>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</si>
  <si>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</si>
  <si>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</si>
  <si>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</si>
  <si>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</si>
  <si>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</si>
  <si>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</si>
  <si>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</si>
  <si>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</si>
  <si>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</si>
  <si>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</si>
  <si>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</si>
  <si>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</si>
  <si>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</si>
  <si>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</si>
  <si>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</si>
  <si>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</si>
  <si>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</si>
  <si>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</si>
  <si>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</si>
  <si>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</si>
  <si>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</si>
  <si>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</si>
  <si>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</si>
  <si>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</si>
  <si>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</si>
  <si>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</si>
  <si>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</si>
  <si>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</si>
  <si>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</si>
  <si>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</si>
  <si>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</si>
  <si>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</si>
  <si>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</si>
  <si>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</si>
  <si>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</si>
  <si>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</si>
  <si>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</si>
  <si>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</si>
  <si>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</si>
  <si>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</si>
  <si>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</si>
  <si>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</si>
  <si>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</si>
  <si>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</si>
  <si>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</si>
  <si>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</si>
  <si>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</si>
  <si>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</si>
  <si>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</si>
  <si>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</si>
  <si>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</si>
  <si>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</si>
  <si>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</si>
  <si>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</si>
  <si>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</si>
  <si>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</si>
  <si>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</si>
  <si>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</si>
  <si>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</si>
  <si>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</si>
  <si>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</si>
  <si>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</si>
  <si>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</si>
  <si>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</si>
  <si>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</si>
  <si>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</si>
  <si>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</si>
  <si>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</si>
  <si>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</si>
  <si>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</si>
  <si>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</si>
  <si>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</si>
  <si>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</si>
  <si>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</si>
  <si>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</si>
  <si>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</si>
  <si>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</si>
  <si>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</si>
  <si>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</si>
  <si>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</si>
  <si>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</si>
  <si>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</si>
  <si>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</si>
  <si>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</si>
  <si>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</si>
  <si>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</si>
  <si>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</si>
  <si>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</si>
  <si>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</si>
  <si>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</si>
  <si>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</si>
  <si>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</si>
  <si>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</si>
  <si>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</si>
  <si>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</si>
  <si>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</si>
  <si>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</si>
  <si>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</si>
  <si>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</si>
  <si>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</si>
  <si>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</si>
  <si>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</si>
  <si>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</si>
  <si>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</si>
  <si>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</si>
  <si>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</si>
  <si>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</si>
  <si>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</si>
  <si>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</si>
  <si>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</si>
  <si>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</si>
  <si>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</si>
  <si>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</si>
  <si>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</si>
  <si>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</si>
  <si>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</si>
  <si>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</si>
  <si>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</si>
  <si>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</si>
  <si>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</si>
  <si>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</si>
  <si>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</si>
  <si>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</si>
  <si>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</si>
  <si>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</si>
  <si>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</si>
  <si>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</si>
  <si>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</si>
  <si>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</si>
  <si>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</si>
  <si>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</si>
  <si>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</si>
  <si>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</si>
  <si>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</si>
  <si>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</si>
  <si>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</si>
  <si>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</si>
  <si>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</si>
  <si>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</si>
  <si>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</si>
  <si>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</si>
  <si>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</si>
  <si>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</si>
  <si>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</si>
  <si>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</si>
  <si>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</si>
  <si>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</si>
  <si>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</si>
  <si>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</si>
  <si>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</si>
  <si>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</si>
  <si>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</si>
  <si>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</si>
  <si>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</si>
  <si>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</si>
  <si>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</si>
  <si>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</si>
  <si>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</si>
  <si>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</si>
  <si>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</si>
  <si>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</si>
  <si>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</si>
  <si>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</si>
  <si>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</si>
  <si>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</si>
  <si>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</si>
  <si>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</si>
  <si>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</si>
  <si>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</si>
  <si>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</si>
  <si>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</si>
  <si>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</si>
  <si>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</si>
  <si>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</si>
  <si>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</si>
  <si>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</si>
  <si>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</si>
  <si>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</si>
  <si>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</si>
  <si>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</si>
  <si>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</si>
  <si>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</si>
  <si>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</si>
  <si>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</si>
  <si>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</si>
  <si>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</si>
  <si>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</si>
  <si>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</si>
  <si>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</si>
  <si>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</si>
  <si>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</si>
  <si>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</si>
  <si>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</si>
  <si>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</si>
  <si>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</si>
  <si>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</si>
  <si>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</si>
  <si>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</si>
  <si>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</si>
  <si>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</si>
  <si>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</si>
  <si>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</si>
  <si>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</si>
  <si>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</si>
  <si>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</si>
  <si>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</si>
  <si>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</si>
  <si>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</si>
  <si>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</si>
  <si>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</si>
  <si>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</si>
  <si>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</si>
  <si>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</si>
  <si>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</si>
  <si>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</si>
  <si>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</si>
  <si>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</si>
  <si>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</si>
  <si>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</si>
  <si>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</si>
  <si>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</si>
  <si>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</si>
  <si>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</si>
  <si>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</si>
  <si>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</si>
  <si>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</si>
  <si>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</si>
  <si>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</si>
  <si>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</si>
  <si>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</si>
  <si>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</si>
  <si>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</si>
  <si>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</si>
  <si>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</si>
  <si>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</si>
  <si>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</si>
  <si>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</si>
  <si>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</si>
  <si>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</si>
  <si>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</si>
  <si>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</si>
  <si>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</si>
  <si>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</si>
  <si>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</si>
  <si>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</si>
  <si>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</si>
  <si>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</si>
  <si>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</si>
  <si>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</si>
  <si>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</si>
  <si>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</si>
  <si>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</si>
  <si>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</si>
  <si>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</si>
  <si>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</si>
  <si>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</si>
  <si>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</si>
  <si>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</si>
  <si>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</si>
  <si>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</si>
  <si>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</si>
  <si>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</si>
  <si>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</si>
  <si>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</si>
  <si>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</si>
  <si>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</si>
  <si>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</si>
  <si>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</si>
  <si>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</si>
  <si>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</si>
  <si>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</si>
  <si>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</si>
  <si>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</si>
  <si>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</si>
  <si>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</si>
  <si>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</si>
  <si>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</si>
  <si>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</si>
  <si>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</si>
  <si>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</si>
  <si>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</si>
  <si>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</si>
  <si>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</si>
  <si>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</si>
  <si>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</si>
  <si>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</si>
  <si>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</si>
  <si>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</si>
  <si>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</si>
  <si>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</si>
  <si>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</si>
  <si>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</si>
  <si>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</si>
  <si>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</si>
  <si>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</si>
  <si>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</si>
  <si>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</si>
  <si>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</si>
  <si>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</si>
  <si>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</si>
  <si>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</si>
  <si>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</si>
  <si>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</si>
  <si>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</si>
  <si>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</si>
  <si>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</si>
  <si>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</si>
  <si>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</si>
  <si>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</si>
  <si>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</si>
  <si>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</si>
  <si>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</si>
  <si>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</si>
  <si>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</si>
  <si>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</si>
  <si>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</si>
  <si>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</si>
  <si>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</si>
  <si>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</si>
  <si>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</si>
  <si>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</si>
  <si>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</si>
  <si>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</si>
  <si>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</si>
  <si>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</si>
  <si>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</si>
  <si>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</si>
  <si>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</si>
  <si>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</si>
  <si>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</si>
  <si>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</si>
  <si>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</si>
  <si>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</si>
  <si>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</si>
  <si>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</si>
  <si>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</si>
  <si>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</si>
  <si>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</si>
  <si>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</si>
  <si>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</si>
  <si>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</si>
  <si>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</si>
  <si>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</si>
  <si>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</si>
  <si>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</si>
  <si>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</si>
  <si>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</si>
  <si>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</si>
  <si>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</si>
  <si>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</si>
  <si>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</si>
  <si>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</si>
  <si>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</si>
  <si>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</si>
  <si>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</si>
  <si>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</si>
  <si>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</si>
  <si>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</si>
  <si>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</si>
  <si>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</si>
  <si>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</si>
  <si>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</si>
  <si>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</si>
  <si>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</si>
  <si>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</si>
  <si>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</si>
  <si>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</si>
  <si>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</si>
  <si>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</si>
  <si>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</si>
  <si>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</si>
  <si>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</si>
  <si>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</si>
  <si>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</si>
  <si>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</si>
  <si>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</si>
  <si>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</si>
  <si>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</si>
  <si>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</si>
  <si>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</si>
  <si>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</si>
  <si>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</si>
  <si>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</si>
  <si>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</si>
  <si>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</si>
  <si>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</si>
  <si>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</si>
  <si>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</si>
  <si>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</si>
  <si>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</si>
  <si>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</si>
  <si>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</si>
  <si>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</si>
  <si>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</si>
  <si>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</si>
  <si>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</si>
  <si>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</si>
  <si>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</si>
  <si>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</si>
  <si>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</si>
  <si>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</si>
  <si>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</si>
  <si>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</si>
  <si>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</si>
  <si>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</si>
  <si>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</si>
  <si>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</si>
  <si>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</si>
  <si>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</si>
  <si>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</si>
  <si>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</si>
  <si>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</si>
  <si>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</si>
  <si>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</si>
  <si>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</si>
  <si>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</si>
  <si>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</si>
  <si>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</si>
  <si>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</si>
  <si>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</si>
  <si>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</si>
  <si>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</si>
  <si>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</si>
  <si>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</si>
  <si>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</si>
  <si>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</si>
  <si>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</si>
  <si>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</si>
  <si>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</si>
  <si>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</si>
  <si>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</si>
  <si>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</si>
  <si>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</si>
  <si>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</si>
  <si>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</si>
  <si>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</si>
  <si>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</si>
  <si>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</si>
  <si>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</si>
  <si>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</si>
  <si>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</si>
  <si>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</si>
  <si>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</si>
  <si>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</si>
  <si>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</si>
  <si>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</si>
  <si>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</si>
  <si>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</si>
  <si>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</si>
  <si>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</si>
  <si>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</si>
  <si>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</si>
  <si>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</si>
  <si>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</si>
  <si>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</si>
  <si>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</si>
  <si>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</si>
  <si>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</si>
  <si>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</si>
  <si>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</si>
  <si>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</si>
  <si>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</si>
  <si>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</si>
  <si>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</si>
  <si>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</si>
  <si>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</si>
  <si>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</si>
  <si>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</si>
  <si>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</si>
  <si>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</si>
  <si>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</si>
  <si>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</si>
  <si>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</si>
  <si>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</si>
  <si>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</si>
  <si>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</si>
  <si>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</si>
  <si>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</si>
  <si>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</si>
  <si>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</si>
  <si>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</si>
  <si>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</si>
  <si>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</si>
  <si>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</si>
  <si>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</si>
  <si>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</si>
  <si>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</si>
  <si>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</si>
  <si>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</si>
  <si>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</si>
  <si>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</si>
  <si>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</si>
  <si>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</si>
  <si>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</si>
  <si>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</si>
  <si>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</si>
  <si>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</si>
  <si>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</si>
  <si>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</si>
  <si>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</si>
  <si>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</si>
  <si>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</si>
  <si>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</si>
  <si>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</si>
  <si>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</si>
  <si>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</si>
  <si>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</si>
  <si>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</si>
  <si>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</si>
  <si>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</si>
  <si>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</si>
  <si>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</si>
  <si>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</si>
  <si>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</si>
  <si>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</si>
  <si>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</si>
  <si>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</si>
  <si>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</si>
  <si>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</si>
  <si>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</si>
  <si>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</si>
  <si>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</si>
  <si>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</si>
  <si>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</si>
  <si>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</si>
  <si>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</si>
  <si>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</si>
  <si>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</si>
  <si>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</si>
  <si>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</si>
  <si>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</si>
  <si>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</si>
  <si>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</si>
  <si>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</si>
  <si>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</si>
  <si>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</si>
  <si>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</si>
  <si>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</si>
  <si>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</si>
  <si>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</si>
  <si>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</si>
  <si>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</si>
  <si>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</si>
  <si>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</si>
  <si>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</si>
  <si>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</si>
  <si>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</si>
  <si>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</si>
  <si>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</si>
  <si>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</si>
  <si>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</si>
  <si>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</si>
  <si>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</si>
  <si>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</si>
  <si>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</si>
  <si>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</si>
  <si>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</si>
  <si>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</si>
  <si>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</si>
  <si>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</si>
  <si>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</si>
  <si>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</si>
  <si>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</si>
  <si>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</si>
  <si>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</si>
  <si>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</si>
  <si>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</si>
  <si>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</si>
  <si>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</si>
  <si>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</si>
  <si>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</si>
  <si>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</si>
  <si>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</si>
  <si>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</si>
  <si>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</si>
  <si>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</si>
  <si>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</si>
  <si>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</si>
  <si>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</si>
  <si>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</si>
  <si>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</si>
  <si>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</si>
  <si>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</si>
  <si>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</si>
  <si>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</si>
  <si>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</si>
  <si>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</si>
  <si>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</si>
  <si>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</si>
  <si>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</si>
  <si>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</si>
  <si>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</si>
  <si>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</si>
  <si>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</si>
  <si>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</si>
  <si>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</si>
  <si>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</si>
  <si>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</si>
  <si>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</si>
  <si>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</si>
  <si>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</si>
  <si>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</si>
  <si>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</si>
  <si>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</si>
  <si>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</si>
  <si>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</si>
  <si>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</si>
  <si>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</si>
  <si>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</si>
  <si>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</si>
  <si>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</si>
  <si>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</si>
  <si>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</si>
  <si>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</si>
  <si>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</si>
  <si>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</si>
  <si>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</si>
  <si>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</si>
  <si>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</si>
  <si>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</si>
  <si>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</si>
  <si>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</si>
  <si>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</si>
  <si>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</si>
  <si>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</si>
  <si>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</si>
  <si>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</si>
  <si>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</si>
  <si>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</si>
  <si>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</si>
  <si>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</si>
  <si>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</si>
  <si>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</si>
  <si>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</si>
  <si>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</si>
  <si>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</si>
  <si>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</si>
  <si>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</si>
  <si>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</si>
  <si>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</si>
  <si>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</si>
  <si>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</si>
  <si>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</si>
  <si>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</si>
  <si>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</si>
  <si>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</si>
  <si>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</si>
  <si>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</si>
  <si>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</si>
  <si>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</si>
  <si>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</si>
  <si>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</si>
  <si>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</si>
  <si>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</si>
  <si>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</si>
  <si>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</si>
  <si>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</si>
  <si>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</si>
  <si>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</si>
  <si>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</si>
  <si>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</si>
  <si>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</si>
  <si>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</si>
  <si>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</si>
  <si>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</si>
  <si>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</si>
  <si>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</si>
  <si>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</si>
  <si>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</si>
  <si>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</si>
  <si>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</si>
  <si>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</si>
  <si>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</si>
  <si>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</si>
  <si>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</si>
  <si>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</si>
  <si>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</si>
  <si>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</si>
  <si>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</si>
  <si>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</si>
  <si>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</si>
  <si>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</si>
  <si>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</si>
  <si>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</si>
  <si>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</si>
  <si>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</si>
  <si>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</si>
  <si>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</si>
  <si>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</si>
  <si>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</si>
  <si>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</si>
  <si>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</si>
  <si>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</si>
  <si>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</si>
  <si>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</si>
  <si>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</si>
  <si>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</si>
  <si>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</si>
  <si>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</si>
  <si>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</si>
  <si>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</si>
  <si>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</si>
  <si>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</si>
  <si>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</si>
  <si>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</si>
  <si>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</si>
  <si>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</si>
  <si>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</si>
  <si>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</si>
  <si>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</si>
  <si>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</si>
  <si>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</si>
  <si>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</si>
  <si>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</si>
  <si>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</si>
  <si>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</si>
  <si>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</si>
  <si>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</si>
  <si>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</si>
  <si>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</si>
  <si>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</si>
  <si>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</si>
  <si>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</si>
  <si>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</si>
  <si>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</si>
  <si>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</si>
  <si>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</si>
  <si>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</si>
  <si>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</si>
  <si>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</si>
  <si>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</si>
  <si>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</si>
  <si>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</si>
  <si>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</si>
  <si>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</si>
  <si>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</si>
  <si>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</si>
  <si>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</si>
  <si>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</si>
  <si>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</si>
  <si>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</si>
  <si>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</si>
  <si>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</si>
  <si>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</si>
  <si>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</si>
  <si>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</si>
  <si>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</si>
  <si>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</si>
  <si>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</si>
  <si>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</si>
  <si>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</si>
  <si>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</si>
  <si>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</si>
  <si>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</si>
  <si>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</si>
  <si>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</si>
  <si>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</si>
  <si>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</si>
  <si>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</si>
  <si>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</si>
  <si>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</si>
  <si>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</si>
  <si>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</si>
  <si>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</si>
  <si>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</si>
  <si>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</si>
  <si>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</si>
  <si>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</si>
  <si>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</si>
  <si>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</si>
  <si>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</si>
  <si>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</si>
  <si>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</si>
  <si>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</si>
  <si>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</si>
  <si>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</si>
  <si>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</si>
  <si>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</si>
  <si>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</si>
  <si>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</si>
  <si>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</si>
  <si>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</si>
  <si>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</si>
  <si>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</si>
  <si>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</si>
  <si>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</si>
  <si>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</si>
  <si>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</si>
  <si>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</si>
  <si>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</si>
  <si>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</si>
  <si>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</si>
  <si>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</si>
  <si>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</si>
  <si>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</si>
  <si>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</si>
  <si>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</si>
  <si>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</si>
  <si>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</si>
  <si>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</si>
  <si>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</si>
  <si>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</si>
  <si>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</si>
  <si>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</si>
  <si>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</si>
  <si>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</si>
  <si>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</si>
  <si>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</si>
  <si>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</si>
  <si>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</si>
  <si>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</si>
  <si>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</si>
  <si>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</si>
  <si>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</si>
  <si>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</si>
  <si>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</si>
  <si>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</si>
  <si>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</si>
  <si>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</si>
  <si>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</si>
  <si>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</si>
  <si>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</si>
  <si>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</si>
  <si>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</si>
  <si>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</si>
  <si>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</si>
  <si>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</si>
  <si>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</si>
  <si>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</si>
  <si>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</si>
  <si>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</si>
  <si>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</si>
  <si>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</si>
  <si>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</si>
  <si>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</si>
  <si>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</si>
  <si>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</si>
  <si>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</si>
  <si>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</si>
  <si>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</si>
  <si>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</si>
  <si>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</si>
  <si>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</si>
  <si>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</si>
  <si>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</si>
  <si>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</si>
  <si>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</si>
  <si>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</si>
  <si>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</si>
  <si>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</si>
  <si>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</si>
  <si>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</si>
  <si>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</si>
  <si>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</si>
  <si>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</si>
  <si>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</si>
  <si>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</si>
  <si>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</si>
  <si>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</si>
  <si>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</si>
  <si>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</si>
  <si>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</si>
  <si>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</si>
  <si>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</si>
  <si>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</si>
  <si>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</si>
  <si>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</si>
  <si>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</si>
  <si>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</si>
  <si>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</si>
  <si>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</si>
  <si>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</si>
  <si>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</si>
  <si>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</si>
  <si>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</si>
  <si>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</si>
  <si>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</si>
  <si>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</si>
  <si>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</si>
  <si>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</si>
  <si>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</si>
  <si>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</si>
  <si>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</si>
  <si>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</si>
  <si>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</si>
  <si>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</si>
  <si>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</si>
  <si>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</si>
  <si>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</si>
  <si>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</si>
  <si>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</si>
  <si>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</si>
  <si>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</si>
  <si>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</si>
  <si>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</si>
  <si>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</si>
  <si>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</si>
  <si>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</si>
  <si>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</si>
  <si>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</si>
  <si>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</si>
  <si>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</si>
  <si>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</si>
  <si>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</si>
  <si>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</si>
  <si>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</si>
  <si>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</si>
  <si>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</si>
  <si>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</si>
  <si>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</si>
  <si>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</si>
  <si>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</si>
  <si>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</si>
  <si>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</si>
  <si>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</si>
  <si>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</si>
  <si>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</si>
  <si>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</si>
  <si>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</si>
  <si>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</si>
  <si>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</si>
  <si>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</si>
  <si>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</si>
  <si>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</si>
  <si>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</si>
  <si>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</si>
  <si>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</si>
  <si>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</si>
  <si>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</si>
  <si>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</si>
  <si>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</si>
  <si>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</si>
  <si>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</si>
  <si>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</si>
  <si>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</si>
  <si>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</si>
  <si>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</si>
  <si>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</si>
  <si>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</si>
  <si>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</si>
  <si>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</si>
  <si>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</si>
  <si>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</si>
  <si>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</si>
  <si>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</si>
  <si>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</si>
  <si>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</si>
  <si>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</si>
  <si>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</si>
  <si>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</si>
  <si>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</si>
  <si>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</si>
  <si>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</si>
  <si>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</si>
  <si>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</si>
  <si>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</si>
  <si>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</si>
  <si>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</si>
  <si>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</si>
  <si>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</si>
  <si>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</si>
  <si>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</si>
  <si>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</si>
  <si>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</si>
  <si>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</si>
  <si>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</si>
  <si>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</si>
  <si>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</si>
  <si>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</si>
  <si>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</si>
  <si>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</si>
  <si>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</si>
  <si>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</si>
  <si>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</si>
  <si>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</si>
  <si>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</si>
  <si>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</si>
  <si>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</si>
  <si>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</si>
  <si>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</si>
  <si>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</si>
  <si>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</si>
  <si>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</si>
  <si>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</si>
  <si>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</si>
  <si>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</si>
  <si>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</si>
  <si>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</si>
  <si>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</si>
  <si>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</si>
  <si>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</si>
  <si>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</si>
  <si>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</si>
  <si>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</si>
  <si>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</si>
  <si>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</si>
  <si>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</si>
  <si>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</si>
  <si>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</si>
  <si>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</si>
  <si>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</si>
  <si>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</si>
  <si>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</si>
  <si>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</si>
  <si>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</si>
  <si>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</si>
  <si>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</si>
  <si>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</si>
  <si>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</si>
  <si>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</si>
  <si>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</si>
  <si>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</si>
  <si>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</si>
  <si>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</si>
  <si>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</si>
  <si>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</si>
  <si>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</si>
  <si>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</si>
  <si>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</si>
  <si>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</si>
  <si>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</si>
  <si>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</si>
  <si>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</si>
  <si>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</si>
  <si>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</si>
  <si>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</si>
  <si>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</si>
  <si>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</si>
  <si>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</si>
  <si>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</si>
  <si>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</si>
  <si>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</si>
  <si>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</si>
  <si>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</si>
  <si>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</si>
  <si>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</si>
  <si>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</si>
  <si>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</si>
  <si>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</si>
  <si>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</si>
  <si>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</si>
  <si>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</si>
  <si>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</si>
  <si>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</si>
  <si>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</si>
  <si>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</si>
  <si>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</si>
  <si>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</si>
  <si>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</si>
  <si>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</si>
  <si>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</si>
  <si>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</si>
  <si>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</si>
  <si>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</si>
  <si>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</si>
  <si>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</si>
  <si>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</si>
  <si>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</si>
  <si>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</si>
  <si>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</si>
  <si>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</si>
  <si>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</si>
  <si>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</si>
  <si>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</si>
  <si>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</si>
  <si>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</si>
  <si>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</si>
  <si>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</si>
  <si>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</si>
  <si>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</si>
  <si>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</si>
  <si>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</si>
  <si>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</si>
  <si>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</si>
  <si>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</si>
  <si>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</si>
  <si>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</si>
  <si>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</si>
  <si>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</si>
  <si>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</si>
  <si>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</si>
  <si>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</si>
  <si>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</si>
  <si>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</si>
  <si>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</si>
  <si>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</si>
  <si>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</si>
  <si>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</si>
  <si>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</si>
  <si>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</si>
  <si>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</si>
  <si>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</si>
  <si>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</si>
  <si>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</si>
  <si>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</si>
  <si>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</si>
  <si>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</si>
  <si>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</si>
  <si>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</si>
  <si>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</si>
  <si>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</si>
  <si>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</si>
  <si>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</si>
  <si>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</si>
  <si>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</si>
  <si>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</si>
  <si>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</si>
  <si>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</si>
  <si>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</si>
  <si>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</si>
  <si>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</si>
  <si>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</si>
  <si>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</si>
  <si>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</si>
  <si>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</si>
  <si>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</si>
  <si>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</si>
  <si>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</si>
  <si>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</si>
  <si>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</si>
  <si>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</si>
  <si>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</si>
  <si>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</si>
  <si>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</si>
  <si>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</si>
  <si>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</si>
  <si>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</si>
  <si>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</si>
  <si>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</si>
  <si>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</si>
  <si>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</si>
  <si>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</si>
  <si>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</si>
  <si>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</si>
  <si>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</si>
  <si>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</si>
  <si>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</si>
  <si>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</si>
  <si>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</si>
  <si>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</si>
  <si>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</si>
  <si>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</si>
  <si>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</si>
  <si>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</si>
  <si>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</si>
  <si>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</si>
  <si>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</si>
  <si>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</si>
  <si>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</si>
  <si>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</si>
  <si>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</si>
  <si>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</si>
  <si>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</si>
  <si>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</si>
  <si>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</si>
  <si>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</si>
  <si>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</si>
  <si>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</si>
  <si>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</si>
  <si>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</si>
  <si>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</si>
  <si>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</si>
  <si>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</si>
  <si>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</si>
  <si>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</si>
  <si>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</si>
  <si>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</si>
  <si>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</si>
  <si>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</si>
  <si>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</si>
  <si>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</si>
  <si>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</si>
  <si>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</si>
  <si>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</si>
  <si>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</si>
  <si>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</si>
  <si>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</si>
  <si>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</si>
  <si>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</si>
  <si>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</si>
  <si>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</si>
  <si>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</si>
  <si>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</si>
  <si>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</si>
  <si>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</si>
  <si>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</si>
  <si>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</si>
  <si>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</si>
  <si>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</si>
  <si>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</si>
  <si>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</si>
  <si>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</si>
  <si>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</si>
  <si>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</si>
  <si>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</si>
  <si>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</si>
  <si>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</si>
  <si>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</si>
  <si>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</si>
  <si>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</si>
  <si>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</si>
  <si>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</si>
  <si>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</si>
  <si>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</si>
  <si>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</si>
  <si>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</si>
  <si>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</si>
  <si>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</si>
  <si>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</si>
  <si>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</si>
  <si>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</si>
  <si>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</si>
  <si>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</si>
  <si>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</si>
  <si>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</si>
  <si>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</si>
  <si>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</si>
  <si>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</si>
  <si>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</si>
  <si>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</si>
  <si>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</si>
  <si>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</si>
  <si>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</si>
  <si>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</si>
  <si>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</si>
  <si>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</si>
  <si>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</si>
  <si>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</si>
  <si>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</si>
  <si>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</si>
  <si>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</si>
  <si>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</si>
  <si>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</si>
  <si>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</si>
  <si>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</si>
  <si>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</si>
  <si>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</si>
  <si>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</si>
  <si>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</si>
  <si>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</si>
  <si>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</si>
  <si>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</si>
  <si>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</si>
  <si>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</si>
  <si>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</si>
  <si>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</si>
  <si>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</si>
  <si>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</si>
  <si>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</si>
  <si>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</si>
  <si>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</si>
  <si>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</si>
  <si>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</si>
  <si>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</si>
  <si>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</si>
  <si>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</si>
  <si>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</si>
  <si>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</si>
  <si>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</si>
  <si>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</si>
  <si>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</si>
  <si>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</si>
  <si>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</si>
  <si>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</si>
  <si>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</si>
  <si>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</si>
  <si>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</si>
  <si>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</si>
  <si>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</si>
  <si>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</si>
  <si>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</si>
  <si>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</si>
  <si>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</si>
  <si>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</si>
  <si>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</si>
  <si>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</si>
  <si>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</si>
  <si>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</si>
  <si>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</si>
  <si>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</si>
  <si>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</si>
  <si>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</si>
  <si>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</si>
  <si>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</si>
  <si>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</si>
  <si>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</si>
  <si>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</si>
  <si>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</si>
  <si>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</si>
  <si>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</si>
  <si>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</si>
  <si>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</si>
  <si>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</si>
  <si>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</si>
  <si>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</si>
  <si>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</si>
  <si>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</si>
  <si>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</si>
  <si>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</si>
  <si>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</si>
  <si>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</si>
  <si>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</si>
  <si>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</si>
  <si>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</si>
  <si>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</si>
  <si>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</si>
  <si>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</si>
  <si>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</si>
  <si>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</si>
  <si>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</si>
  <si>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</si>
  <si>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</si>
  <si>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</si>
  <si>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</si>
  <si>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</si>
  <si>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</si>
  <si>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</si>
  <si>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</si>
  <si>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</si>
  <si>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</si>
  <si>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</si>
  <si>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</si>
  <si>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</si>
  <si>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</si>
  <si>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</si>
  <si>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</si>
  <si>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</si>
  <si>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</si>
  <si>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</si>
  <si>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</si>
  <si>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</si>
  <si>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</si>
  <si>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</si>
  <si>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</si>
  <si>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</si>
  <si>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</si>
  <si>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</si>
  <si>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</si>
  <si>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</si>
  <si>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</si>
  <si>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</si>
  <si>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</si>
  <si>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</si>
  <si>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</si>
  <si>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</si>
  <si>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</si>
  <si>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</si>
  <si>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</si>
  <si>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</si>
  <si>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</si>
  <si>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</si>
  <si>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</si>
  <si>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</si>
  <si>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</si>
  <si>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</si>
  <si>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</si>
  <si>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</si>
  <si>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</si>
  <si>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</si>
  <si>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</si>
  <si>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</si>
  <si>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</si>
  <si>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</si>
  <si>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</si>
  <si>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</si>
  <si>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</si>
  <si>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</si>
  <si>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</si>
  <si>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</si>
  <si>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</si>
  <si>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</si>
  <si>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</si>
  <si>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</si>
  <si>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</si>
  <si>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</si>
  <si>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</si>
  <si>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</si>
  <si>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</si>
  <si>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</si>
  <si>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</si>
  <si>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</si>
  <si>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</si>
  <si>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</si>
  <si>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</si>
  <si>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</si>
  <si>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</si>
  <si>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</si>
  <si>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</si>
  <si>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</si>
  <si>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</si>
  <si>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</si>
  <si>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</si>
  <si>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</si>
  <si>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</si>
  <si>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</si>
  <si>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</si>
  <si>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</si>
  <si>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</si>
  <si>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</si>
  <si>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</si>
  <si>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</si>
  <si>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</si>
  <si>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</si>
  <si>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</si>
  <si>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</si>
  <si>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</si>
  <si>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</si>
  <si>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</si>
  <si>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</si>
  <si>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</si>
  <si>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</si>
  <si>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</si>
  <si>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</si>
  <si>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</si>
  <si>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</si>
  <si>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</si>
  <si>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</si>
  <si>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</si>
  <si>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</si>
  <si>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</si>
  <si>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</si>
  <si>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</si>
  <si>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</si>
  <si>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</si>
  <si>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</si>
  <si>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</si>
  <si>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</si>
  <si>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</si>
  <si>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</si>
  <si>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</si>
  <si>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</si>
  <si>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</si>
  <si>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</si>
  <si>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</si>
  <si>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</si>
  <si>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</si>
  <si>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</si>
  <si>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</si>
  <si>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</si>
  <si>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</si>
  <si>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</si>
  <si>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</si>
  <si>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</si>
  <si>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</si>
  <si>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</si>
  <si>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</si>
  <si>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</si>
  <si>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</si>
  <si>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</si>
  <si>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</si>
  <si>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</si>
  <si>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</si>
  <si>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</si>
  <si>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</si>
  <si>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</si>
  <si>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</si>
  <si>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</si>
  <si>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</si>
  <si>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</si>
  <si>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</si>
  <si>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</si>
  <si>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</si>
  <si>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</si>
  <si>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</si>
  <si>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</si>
  <si>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</si>
  <si>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</si>
  <si>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</si>
  <si>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</si>
  <si>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</si>
  <si>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</si>
  <si>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</si>
  <si>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</si>
  <si>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</si>
  <si>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</si>
  <si>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</si>
  <si>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</si>
  <si>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</si>
  <si>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</si>
  <si>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</si>
  <si>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</si>
  <si>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</si>
  <si>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</si>
  <si>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</si>
  <si>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</si>
  <si>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</si>
  <si>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</si>
  <si>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</si>
  <si>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</si>
  <si>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</si>
  <si>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</si>
  <si>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</si>
  <si>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</si>
  <si>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</si>
  <si>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</si>
  <si>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</si>
  <si>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</si>
  <si>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</si>
  <si>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</si>
  <si>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</si>
  <si>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</si>
  <si>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</si>
  <si>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</si>
  <si>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</si>
  <si>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</si>
  <si>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</si>
  <si>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</si>
  <si>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</si>
  <si>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</si>
  <si>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</si>
  <si>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</si>
  <si>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</si>
  <si>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</si>
  <si>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</si>
  <si>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</si>
  <si>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</si>
  <si>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</si>
  <si>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</si>
  <si>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</si>
  <si>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</si>
  <si>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</si>
  <si>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</si>
  <si>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</si>
  <si>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</si>
  <si>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</si>
  <si>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</si>
  <si>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</si>
  <si>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</si>
  <si>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</si>
  <si>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</si>
  <si>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</si>
  <si>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</si>
  <si>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</si>
  <si>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</si>
  <si>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</si>
  <si>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</si>
  <si>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</si>
  <si>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</si>
  <si>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</si>
  <si>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</si>
  <si>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</si>
  <si>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</si>
  <si>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</si>
  <si>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</si>
  <si>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</si>
  <si>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</si>
  <si>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</si>
  <si>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</si>
  <si>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</si>
  <si>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</si>
  <si>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</si>
  <si>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</si>
  <si>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</si>
  <si>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</si>
  <si>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</si>
  <si>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</si>
  <si>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</si>
  <si>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</si>
  <si>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</si>
  <si>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</si>
  <si>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</si>
  <si>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</si>
  <si>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</si>
  <si>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</si>
  <si>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</si>
  <si>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</si>
  <si>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</si>
  <si>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</si>
  <si>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</si>
  <si>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</si>
  <si>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</si>
  <si>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</si>
  <si>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</si>
  <si>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</si>
  <si>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</si>
  <si>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</si>
  <si>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</si>
  <si>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</si>
  <si>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</si>
  <si>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</si>
  <si>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</si>
  <si>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</si>
  <si>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</si>
  <si>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</si>
  <si>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</si>
  <si>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</si>
  <si>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</si>
  <si>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</si>
  <si>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</si>
  <si>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</si>
  <si>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</si>
  <si>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</si>
  <si>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</si>
  <si>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</si>
  <si>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</si>
  <si>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</si>
  <si>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</si>
  <si>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</si>
  <si>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</si>
  <si>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</si>
  <si>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</si>
  <si>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</si>
  <si>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</si>
  <si>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</si>
  <si>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</si>
  <si>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</si>
  <si>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</si>
  <si>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</si>
  <si>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</si>
  <si>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</si>
  <si>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</si>
  <si>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</si>
  <si>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</si>
  <si>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</si>
  <si>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</si>
  <si>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</si>
  <si>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</si>
  <si>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</si>
  <si>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</si>
  <si>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</si>
  <si>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</si>
  <si>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</si>
  <si>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</si>
  <si>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</si>
  <si>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</si>
  <si>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</si>
  <si>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</si>
  <si>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</si>
  <si>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</si>
  <si>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</si>
  <si>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</si>
  <si>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</si>
  <si>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</si>
  <si>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</si>
  <si>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</si>
  <si>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</si>
  <si>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</si>
  <si>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</si>
  <si>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</si>
  <si>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</si>
  <si>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</si>
  <si>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</si>
  <si>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</si>
  <si>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</si>
  <si>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</si>
  <si>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</si>
  <si>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</si>
  <si>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</si>
  <si>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</si>
  <si>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</si>
  <si>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</si>
  <si>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</si>
  <si>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</si>
  <si>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</si>
  <si>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</si>
  <si>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</si>
  <si>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</si>
  <si>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</si>
  <si>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</si>
  <si>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</si>
  <si>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</si>
  <si>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</si>
  <si>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</si>
  <si>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</si>
  <si>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</si>
  <si>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</si>
  <si>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</si>
  <si>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</si>
  <si>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</si>
  <si>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</si>
  <si>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</si>
  <si>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</si>
  <si>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</si>
  <si>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</si>
  <si>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</si>
  <si>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</si>
  <si>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</si>
  <si>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</si>
  <si>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</si>
  <si>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</si>
  <si>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</si>
  <si>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</si>
  <si>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</si>
  <si>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</si>
  <si>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</si>
  <si>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</si>
  <si>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</si>
  <si>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</si>
  <si>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</si>
  <si>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</si>
  <si>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</si>
  <si>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</si>
  <si>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</si>
  <si>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</si>
  <si>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</si>
  <si>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</si>
  <si>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</si>
  <si>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</si>
  <si>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</si>
  <si>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</si>
  <si>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</si>
  <si>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</si>
  <si>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</si>
  <si>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</si>
  <si>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</si>
  <si>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</si>
  <si>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</si>
  <si>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</si>
  <si>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</si>
  <si>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</si>
  <si>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</si>
  <si>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</si>
  <si>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</si>
  <si>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</si>
  <si>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</si>
  <si>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</si>
  <si>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</si>
  <si>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</si>
  <si>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</si>
  <si>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</si>
  <si>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</si>
  <si>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</si>
  <si>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</si>
  <si>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</si>
  <si>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</si>
  <si>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</si>
  <si>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</si>
  <si>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</si>
  <si>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</si>
  <si>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</si>
  <si>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</si>
  <si>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</si>
  <si>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</si>
  <si>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</si>
  <si>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</si>
  <si>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</si>
  <si>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</si>
  <si>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</si>
  <si>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</si>
  <si>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</si>
  <si>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</si>
  <si>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</si>
  <si>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</si>
  <si>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</si>
  <si>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</si>
  <si>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</si>
  <si>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</si>
  <si>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</si>
  <si>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</si>
  <si>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</si>
  <si>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</si>
  <si>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</si>
  <si>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</si>
  <si>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</si>
  <si>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</si>
  <si>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</si>
  <si>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</si>
  <si>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</si>
  <si>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</si>
  <si>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</si>
  <si>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</si>
  <si>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</si>
  <si>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</si>
  <si>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</si>
  <si>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</si>
  <si>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</si>
  <si>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</si>
  <si>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</si>
  <si>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</si>
  <si>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</si>
  <si>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</si>
  <si>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</si>
  <si>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</si>
  <si>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</si>
  <si>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</si>
  <si>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</si>
  <si>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</si>
  <si>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</si>
  <si>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</si>
  <si>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</si>
  <si>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</si>
  <si>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</si>
  <si>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</si>
  <si>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</si>
  <si>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</si>
  <si>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</si>
  <si>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</si>
  <si>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</si>
  <si>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</si>
  <si>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</si>
  <si>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</si>
  <si>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</si>
  <si>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</si>
  <si>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</si>
  <si>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</si>
  <si>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</si>
  <si>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</si>
  <si>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</si>
  <si>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</si>
  <si>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</si>
  <si>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</si>
  <si>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</si>
  <si>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</si>
  <si>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</si>
  <si>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</si>
  <si>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</si>
  <si>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</si>
  <si>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</si>
  <si>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</si>
  <si>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</si>
  <si>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</si>
  <si>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</si>
  <si>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</si>
  <si>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</si>
  <si>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</si>
  <si>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</si>
  <si>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</si>
  <si>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</si>
  <si>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</si>
  <si>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</si>
  <si>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</si>
  <si>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</si>
  <si>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</si>
  <si>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</si>
  <si>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</si>
  <si>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</si>
  <si>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</si>
  <si>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</si>
  <si>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</si>
  <si>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</si>
  <si>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</si>
  <si>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</si>
  <si>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</si>
  <si>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</si>
  <si>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</si>
  <si>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</si>
  <si>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</si>
  <si>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</si>
  <si>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</si>
  <si>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</si>
  <si>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</si>
  <si>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</si>
  <si>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</si>
  <si>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</si>
  <si>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</si>
  <si>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</si>
  <si>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</si>
  <si>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</si>
  <si>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</si>
  <si>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</si>
  <si>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</si>
  <si>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</si>
  <si>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</si>
  <si>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</si>
  <si>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</si>
  <si>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</si>
  <si>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</si>
  <si>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</si>
  <si>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</si>
  <si>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</si>
  <si>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</si>
  <si>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</si>
  <si>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</si>
  <si>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</si>
  <si>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</si>
  <si>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</si>
  <si>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</si>
  <si>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</si>
  <si>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</si>
  <si>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</si>
  <si>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</si>
  <si>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</si>
  <si>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</si>
  <si>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</si>
  <si>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</si>
  <si>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</si>
  <si>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</si>
  <si>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</si>
  <si>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</si>
  <si>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</si>
  <si>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</si>
  <si>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</si>
  <si>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</si>
  <si>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</si>
  <si>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</si>
  <si>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</si>
  <si>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</si>
  <si>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</si>
  <si>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</si>
  <si>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</si>
  <si>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</si>
  <si>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</si>
  <si>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</si>
  <si>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</si>
  <si>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</si>
  <si>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</si>
  <si>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</si>
  <si>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</si>
  <si>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</si>
  <si>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</si>
  <si>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</si>
  <si>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</si>
  <si>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</si>
  <si>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</si>
  <si>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</si>
  <si>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</si>
  <si>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</si>
  <si>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</si>
  <si>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</si>
  <si>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</si>
  <si>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</si>
  <si>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</si>
  <si>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</si>
  <si>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</si>
  <si>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</si>
  <si>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</si>
  <si>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</si>
  <si>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</si>
  <si>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</si>
  <si>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</si>
  <si>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</si>
  <si>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</si>
  <si>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</si>
  <si>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</si>
  <si>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</si>
  <si>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</si>
  <si>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</si>
  <si>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</si>
  <si>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</si>
  <si>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</si>
  <si>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</si>
  <si>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</si>
  <si>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</si>
  <si>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</si>
  <si>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</si>
  <si>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</si>
  <si>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</si>
  <si>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</si>
  <si>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</si>
  <si>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</si>
  <si>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</si>
  <si>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</si>
  <si>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</si>
  <si>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</si>
  <si>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</si>
  <si>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</si>
  <si>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</si>
  <si>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</si>
  <si>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</si>
  <si>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</si>
  <si>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</si>
  <si>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</si>
  <si>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</si>
  <si>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</si>
  <si>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</si>
  <si>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</si>
  <si>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</si>
  <si>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</si>
  <si>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</si>
  <si>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</si>
  <si>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</si>
  <si>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</si>
  <si>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</si>
  <si>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</si>
  <si>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</si>
  <si>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</si>
  <si>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</si>
  <si>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</si>
  <si>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</si>
  <si>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</si>
  <si>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</si>
  <si>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</si>
  <si>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</si>
  <si>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</si>
  <si>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</si>
  <si>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</si>
  <si>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</si>
  <si>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</si>
  <si>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</si>
  <si>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</si>
  <si>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</si>
  <si>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</si>
  <si>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</si>
  <si>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</si>
  <si>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</si>
  <si>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</si>
  <si>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</si>
  <si>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</si>
  <si>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</si>
  <si>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</si>
  <si>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</si>
  <si>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</si>
  <si>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</si>
  <si>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</si>
  <si>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</si>
  <si>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</si>
  <si>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</si>
  <si>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</si>
  <si>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</si>
  <si>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</si>
  <si>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</si>
  <si>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</si>
  <si>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</si>
  <si>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</si>
  <si>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</si>
  <si>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</si>
  <si>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</si>
  <si>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</si>
  <si>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</si>
  <si>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</si>
  <si>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</si>
  <si>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</si>
  <si>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</si>
  <si>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</si>
  <si>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</si>
  <si>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</si>
  <si>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</si>
  <si>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</si>
  <si>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</si>
  <si>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</si>
  <si>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</si>
  <si>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</si>
  <si>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</si>
  <si>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</si>
  <si>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</si>
  <si>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</si>
  <si>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</si>
  <si>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</si>
  <si>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</si>
  <si>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</si>
  <si>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</si>
  <si>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</si>
  <si>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</si>
  <si>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</si>
  <si>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</si>
  <si>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</si>
  <si>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</si>
  <si>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</si>
  <si>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</si>
  <si>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</si>
  <si>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</si>
  <si>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</si>
  <si>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</si>
  <si>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</si>
  <si>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</si>
  <si>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</si>
  <si>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</si>
  <si>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</si>
  <si>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</si>
  <si>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</si>
  <si>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</si>
  <si>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</si>
  <si>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</si>
  <si>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</si>
  <si>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</si>
  <si>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</si>
  <si>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</si>
  <si>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</si>
  <si>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</si>
  <si>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</si>
  <si>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</si>
  <si>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</si>
  <si>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</si>
  <si>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</si>
  <si>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</si>
  <si>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</si>
  <si>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</si>
  <si>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</si>
  <si>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</si>
  <si>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</si>
  <si>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</si>
  <si>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</si>
  <si>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</si>
  <si>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</si>
  <si>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</si>
  <si>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</si>
  <si>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</si>
  <si>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</si>
  <si>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</si>
  <si>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</si>
  <si>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</si>
  <si>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</si>
  <si>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</si>
  <si>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</si>
  <si>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</si>
  <si>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</si>
  <si>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</si>
  <si>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</si>
  <si>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</si>
  <si>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</si>
  <si>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</si>
  <si>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</si>
  <si>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</si>
  <si>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</si>
  <si>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</si>
  <si>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</si>
  <si>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</si>
  <si>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</si>
  <si>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</si>
  <si>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</si>
  <si>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</si>
  <si>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</si>
  <si>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</si>
  <si>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</si>
  <si>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</si>
  <si>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</si>
  <si>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</si>
  <si>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</si>
  <si>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</si>
  <si>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</si>
  <si>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</si>
  <si>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</si>
  <si>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</si>
  <si>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</si>
  <si>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</si>
  <si>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</si>
  <si>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</si>
  <si>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</si>
  <si>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</si>
  <si>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</si>
  <si>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</si>
  <si>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</si>
  <si>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</si>
  <si>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</si>
  <si>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</si>
  <si>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</si>
  <si>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</si>
  <si>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</si>
  <si>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</si>
  <si>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</si>
  <si>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</si>
  <si>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</si>
  <si>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</si>
  <si>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</si>
  <si>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</si>
  <si>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</si>
  <si>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</si>
  <si>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</si>
  <si>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</si>
  <si>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</si>
  <si>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</si>
  <si>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</si>
  <si>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</si>
  <si>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</si>
  <si>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</si>
  <si>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</si>
  <si>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</si>
  <si>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</si>
  <si>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</si>
  <si>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</si>
  <si>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</si>
  <si>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</si>
  <si>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</si>
  <si>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</si>
  <si>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</si>
  <si>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</si>
  <si>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</si>
  <si>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</si>
  <si>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</si>
  <si>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</si>
  <si>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</si>
  <si>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</si>
  <si>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</si>
  <si>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</si>
  <si>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</si>
  <si>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</si>
  <si>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</si>
  <si>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</si>
  <si>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</si>
  <si>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</si>
  <si>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</si>
  <si>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</si>
  <si>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</si>
  <si>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</si>
  <si>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</si>
  <si>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</si>
  <si>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</si>
  <si>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</si>
  <si>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</si>
  <si>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</si>
  <si>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</si>
  <si>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</si>
  <si>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</si>
  <si>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</si>
  <si>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</si>
  <si>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</si>
  <si>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</si>
  <si>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</si>
  <si>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</si>
  <si>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</si>
  <si>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</si>
  <si>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</si>
  <si>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</si>
  <si>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</si>
  <si>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</si>
  <si>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</si>
  <si>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</si>
  <si>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</si>
  <si>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</si>
  <si>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</si>
  <si>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</si>
  <si>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</si>
  <si>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</si>
  <si>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</si>
  <si>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</si>
  <si>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</si>
  <si>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</si>
  <si>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</si>
  <si>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</si>
  <si>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</si>
  <si>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</si>
  <si>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</si>
  <si>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</si>
  <si>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</si>
  <si>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</si>
  <si>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</si>
  <si>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</si>
  <si>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</si>
  <si>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</si>
  <si>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</si>
  <si>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</si>
  <si>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</si>
  <si>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</si>
  <si>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</si>
  <si>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</si>
  <si>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</si>
  <si>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</si>
  <si>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</si>
  <si>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</si>
  <si>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</si>
  <si>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</si>
  <si>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</si>
  <si>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</si>
  <si>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</si>
  <si>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</si>
  <si>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</si>
  <si>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</si>
  <si>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</si>
  <si>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</si>
  <si>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</si>
  <si>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</si>
  <si>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</si>
  <si>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</si>
  <si>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</si>
  <si>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</si>
  <si>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</si>
  <si>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</si>
  <si>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</si>
  <si>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</si>
  <si>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</si>
  <si>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</si>
  <si>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</si>
  <si>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</si>
  <si>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</si>
  <si>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</si>
  <si>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</si>
  <si>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</si>
  <si>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</si>
  <si>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</si>
  <si>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</si>
  <si>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</si>
  <si>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</si>
  <si>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</si>
  <si>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</si>
  <si>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</si>
  <si>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</si>
  <si>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</si>
  <si>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</si>
  <si>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</si>
  <si>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</si>
  <si>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</si>
  <si>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</si>
  <si>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</si>
  <si>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</si>
  <si>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</si>
  <si>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</si>
  <si>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</si>
  <si>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</si>
  <si>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</si>
  <si>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</si>
  <si>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</si>
  <si>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</si>
  <si>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</si>
  <si>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</si>
  <si>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</si>
  <si>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</si>
  <si>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</si>
  <si>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</si>
  <si>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</si>
  <si>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</si>
  <si>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</si>
  <si>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</si>
  <si>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</si>
  <si>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</si>
  <si>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</si>
  <si>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</si>
  <si>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</si>
  <si>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</si>
  <si>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</si>
  <si>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</si>
  <si>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</si>
  <si>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</si>
  <si>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</si>
  <si>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</si>
  <si>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</si>
  <si>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</si>
  <si>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</si>
  <si>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</si>
  <si>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</si>
  <si>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</si>
  <si>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</si>
  <si>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</si>
  <si>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</si>
  <si>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</si>
  <si>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</si>
  <si>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</si>
  <si>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</si>
  <si>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</si>
  <si>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</si>
  <si>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</si>
  <si>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</si>
  <si>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</si>
  <si>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</si>
  <si>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</si>
  <si>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</si>
  <si>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</si>
  <si>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</si>
  <si>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</si>
  <si>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</si>
  <si>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</si>
  <si>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</si>
  <si>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</si>
  <si>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</si>
  <si>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</si>
  <si>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</si>
  <si>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</si>
  <si>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</si>
  <si>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</si>
  <si>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</si>
  <si>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</si>
  <si>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</si>
  <si>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</si>
  <si>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</si>
  <si>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</si>
  <si>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</si>
  <si>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</si>
  <si>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</si>
  <si>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</si>
  <si>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</si>
  <si>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</si>
  <si>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</si>
  <si>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</si>
  <si>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</si>
  <si>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</si>
  <si>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</si>
  <si>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</si>
  <si>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</si>
  <si>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</si>
  <si>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</si>
  <si>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</si>
  <si>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</si>
  <si>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</si>
  <si>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</si>
  <si>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</si>
  <si>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</si>
  <si>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</si>
  <si>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</si>
  <si>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</si>
  <si>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</si>
  <si>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</si>
  <si>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</si>
  <si>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</si>
  <si>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</si>
  <si>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</si>
  <si>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</si>
  <si>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</si>
  <si>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</si>
  <si>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</si>
  <si>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</si>
  <si>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</si>
  <si>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</si>
  <si>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</si>
  <si>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</si>
  <si>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</si>
  <si>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</si>
  <si>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</si>
  <si>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</si>
  <si>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</si>
  <si>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</si>
  <si>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</si>
  <si>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</si>
  <si>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</si>
  <si>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</si>
  <si>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</si>
  <si>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</si>
  <si>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</si>
  <si>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</si>
  <si>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</si>
  <si>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</si>
  <si>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</si>
  <si>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</si>
  <si>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</si>
  <si>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</si>
  <si>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</si>
  <si>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</si>
  <si>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</si>
  <si>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</si>
  <si>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</si>
  <si>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</si>
  <si>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</si>
  <si>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</si>
  <si>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</si>
  <si>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</si>
  <si>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</si>
  <si>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</si>
  <si>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</si>
  <si>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</si>
  <si>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</si>
  <si>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</si>
  <si>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</si>
  <si>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</si>
  <si>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</si>
  <si>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</si>
  <si>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</si>
  <si>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</si>
  <si>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</si>
  <si>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</si>
  <si>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</si>
  <si>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</si>
  <si>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</si>
  <si>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</si>
  <si>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</si>
  <si>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</si>
  <si>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</si>
  <si>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</si>
  <si>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</si>
  <si>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</si>
  <si>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</si>
  <si>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</si>
  <si>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</si>
  <si>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</si>
  <si>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</si>
  <si>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</si>
  <si>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</si>
  <si>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</si>
  <si>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</si>
  <si>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</si>
  <si>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</si>
  <si>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</si>
  <si>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</si>
  <si>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</si>
  <si>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</si>
  <si>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</si>
  <si>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</si>
  <si>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</si>
  <si>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</si>
  <si>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</si>
  <si>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</si>
  <si>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</si>
  <si>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</si>
  <si>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</si>
  <si>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</si>
  <si>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</si>
  <si>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</si>
  <si>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</si>
  <si>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</si>
  <si>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</si>
  <si>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</si>
  <si>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</si>
  <si>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</si>
  <si>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</si>
  <si>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</si>
  <si>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</si>
  <si>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</si>
  <si>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</si>
  <si>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</si>
  <si>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</si>
  <si>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</si>
  <si>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</si>
  <si>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</si>
  <si>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</si>
  <si>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</si>
  <si>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</si>
  <si>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</si>
  <si>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</si>
  <si>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</si>
  <si>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</si>
  <si>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</si>
  <si>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</si>
  <si>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</si>
  <si>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</si>
  <si>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</si>
  <si>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</si>
  <si>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</si>
  <si>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</si>
  <si>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</si>
  <si>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</si>
  <si>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</si>
  <si>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</si>
  <si>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</si>
  <si>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</si>
  <si>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</si>
  <si>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</si>
  <si>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</si>
  <si>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</si>
  <si>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</si>
  <si>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</si>
  <si>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</si>
  <si>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</si>
  <si>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</si>
  <si>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</si>
  <si>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</si>
  <si>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</si>
  <si>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</si>
  <si>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</si>
  <si>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</si>
  <si>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</si>
  <si>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</si>
  <si>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</si>
  <si>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</si>
  <si>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</si>
  <si>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</si>
  <si>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</si>
  <si>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</si>
  <si>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</si>
  <si>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</si>
  <si>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</si>
  <si>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</si>
  <si>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</si>
  <si>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</si>
  <si>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</si>
  <si>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</si>
  <si>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</si>
  <si>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</si>
  <si>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</si>
  <si>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</si>
  <si>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</si>
  <si>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</si>
  <si>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</si>
  <si>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</si>
  <si>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</si>
  <si>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</si>
  <si>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</si>
  <si>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</si>
  <si>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</si>
  <si>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</si>
  <si>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</si>
  <si>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</si>
  <si>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</si>
  <si>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</si>
  <si>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</si>
  <si>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</si>
  <si>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</si>
  <si>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</si>
  <si>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</si>
  <si>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</si>
  <si>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</si>
  <si>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</si>
  <si>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</si>
  <si>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</si>
  <si>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</si>
  <si>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</si>
  <si>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</si>
  <si>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</si>
  <si>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</si>
  <si>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</si>
  <si>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</si>
  <si>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</si>
  <si>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</si>
  <si>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</si>
  <si>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</si>
  <si>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</si>
  <si>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</si>
  <si>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</si>
  <si>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</si>
  <si>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</si>
  <si>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</si>
  <si>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</si>
  <si>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</si>
  <si>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</si>
  <si>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</si>
  <si>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</si>
  <si>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</si>
  <si>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</si>
  <si>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</si>
  <si>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</si>
  <si>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</si>
  <si>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</si>
  <si>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</si>
  <si>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</si>
  <si>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</si>
  <si>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</si>
  <si>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</si>
  <si>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</si>
  <si>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</si>
  <si>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</si>
  <si>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</si>
  <si>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</si>
  <si>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</si>
  <si>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</si>
  <si>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</si>
  <si>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</si>
  <si>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</si>
  <si>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</si>
  <si>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</si>
  <si>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</si>
  <si>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</si>
  <si>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</si>
  <si>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</si>
  <si>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</si>
  <si>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</si>
  <si>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</si>
  <si>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</si>
  <si>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</si>
  <si>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</si>
  <si>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</si>
  <si>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</si>
  <si>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</si>
  <si>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</si>
  <si>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</si>
  <si>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</si>
  <si>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</si>
  <si>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</si>
  <si>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</si>
  <si>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</si>
  <si>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</si>
  <si>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</si>
  <si>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</si>
  <si>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</si>
  <si>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</si>
  <si>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</si>
  <si>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</si>
  <si>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</si>
  <si>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</si>
  <si>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</si>
  <si>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</si>
  <si>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</si>
  <si>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</si>
  <si>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</si>
  <si>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</si>
  <si>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</si>
  <si>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</si>
  <si>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</si>
  <si>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</si>
  <si>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</si>
  <si>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</si>
  <si>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</si>
  <si>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</si>
  <si>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</si>
  <si>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</si>
  <si>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</si>
  <si>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</si>
  <si>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</si>
  <si>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</si>
  <si>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</si>
  <si>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</si>
  <si>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</si>
  <si>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</si>
  <si>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</si>
  <si>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</si>
  <si>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</si>
  <si>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</si>
  <si>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</si>
  <si>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</si>
  <si>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</si>
  <si>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</si>
  <si>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</si>
  <si>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</si>
  <si>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</si>
  <si>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</si>
  <si>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</si>
  <si>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</si>
  <si>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</si>
  <si>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</si>
  <si>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</si>
  <si>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</si>
  <si>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</si>
  <si>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</si>
  <si>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</si>
  <si>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</si>
  <si>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</si>
  <si>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</si>
  <si>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</si>
  <si>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</si>
  <si>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</si>
  <si>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</si>
  <si>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</si>
  <si>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</si>
  <si>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</si>
  <si>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</si>
  <si>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</si>
  <si>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</si>
  <si>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</si>
  <si>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</si>
  <si>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</si>
  <si>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</si>
  <si>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</si>
  <si>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</si>
  <si>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</si>
  <si>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</si>
  <si>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</si>
  <si>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</si>
  <si>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</si>
  <si>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</si>
  <si>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</si>
  <si>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</si>
  <si>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</si>
  <si>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</si>
  <si>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</si>
  <si>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</si>
  <si>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</si>
  <si>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</si>
  <si>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</si>
  <si>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</si>
  <si>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</si>
  <si>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</si>
  <si>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</si>
  <si>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</si>
  <si>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</si>
  <si>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</si>
  <si>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</si>
  <si>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</si>
  <si>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</si>
  <si>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</si>
  <si>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</si>
  <si>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</si>
  <si>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</si>
  <si>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</si>
  <si>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</si>
  <si>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</si>
  <si>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</si>
  <si>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</si>
  <si>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</si>
  <si>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</si>
  <si>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</si>
  <si>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</si>
  <si>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</si>
  <si>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</si>
  <si>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</si>
  <si>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</si>
  <si>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</si>
  <si>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</si>
  <si>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</si>
  <si>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</si>
  <si>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</si>
  <si>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</si>
  <si>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</si>
  <si>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</si>
  <si>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</si>
  <si>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</si>
  <si>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</si>
  <si>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</si>
  <si>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</si>
  <si>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</si>
  <si>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</si>
  <si>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</si>
  <si>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</si>
  <si>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</si>
  <si>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</si>
  <si>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</si>
  <si>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</si>
  <si>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</si>
  <si>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</si>
  <si>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</si>
  <si>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</si>
  <si>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</si>
  <si>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</si>
  <si>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</si>
  <si>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</si>
  <si>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</si>
  <si>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</si>
  <si>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</si>
  <si>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</si>
  <si>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</si>
  <si>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</si>
  <si>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</si>
  <si>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</si>
  <si>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</si>
  <si>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</si>
  <si>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</si>
  <si>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</si>
  <si>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</si>
  <si>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</si>
  <si>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</si>
  <si>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</si>
  <si>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</si>
  <si>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</si>
  <si>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</si>
  <si>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</si>
  <si>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</si>
  <si>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</si>
  <si>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</si>
  <si>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</si>
  <si>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</si>
  <si>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</si>
  <si>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</si>
  <si>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</si>
  <si>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</si>
  <si>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</si>
  <si>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</si>
  <si>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</si>
  <si>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</si>
  <si>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</si>
  <si>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</si>
  <si>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</si>
  <si>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</si>
  <si>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</si>
  <si>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</si>
  <si>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</si>
  <si>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</si>
  <si>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</si>
  <si>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</si>
  <si>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</si>
  <si>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</si>
  <si>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</si>
  <si>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</si>
  <si>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</si>
  <si>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</si>
  <si>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</si>
  <si>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</si>
  <si>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</si>
  <si>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</si>
  <si>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</si>
  <si>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</si>
  <si>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</si>
  <si>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</si>
  <si>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</si>
  <si>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</si>
  <si>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</si>
  <si>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</si>
  <si>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</si>
  <si>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</si>
  <si>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</si>
  <si>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</si>
  <si>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</si>
  <si>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</si>
  <si>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</si>
  <si>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</si>
  <si>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</si>
  <si>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</si>
  <si>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</si>
  <si>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</si>
  <si>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</si>
  <si>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</si>
  <si>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</si>
  <si>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</si>
  <si>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</si>
  <si>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</si>
  <si>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</si>
  <si>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</si>
  <si>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</si>
  <si>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</si>
  <si>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</si>
  <si>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</si>
  <si>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</si>
  <si>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</si>
  <si>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</si>
  <si>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</si>
  <si>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</si>
  <si>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</si>
  <si>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</si>
  <si>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</si>
  <si>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</si>
  <si>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</si>
  <si>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</si>
  <si>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</si>
  <si>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</si>
  <si>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</si>
  <si>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</si>
  <si>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</si>
  <si>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</si>
  <si>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</si>
  <si>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</si>
  <si>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</si>
  <si>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</si>
  <si>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</si>
  <si>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</si>
  <si>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</si>
  <si>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</si>
  <si>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</si>
  <si>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</si>
  <si>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</si>
  <si>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</si>
  <si>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</si>
  <si>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</si>
  <si>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</si>
  <si>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</si>
  <si>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</si>
  <si>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</si>
  <si>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</si>
  <si>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</si>
  <si>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</si>
  <si>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</si>
  <si>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</si>
  <si>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</si>
  <si>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</si>
  <si>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</si>
  <si>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</si>
  <si>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</si>
  <si>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</si>
  <si>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</si>
  <si>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</si>
  <si>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</si>
  <si>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</si>
  <si>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</si>
  <si>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</si>
  <si>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</si>
  <si>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</si>
  <si>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</si>
  <si>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</si>
  <si>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</si>
  <si>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</si>
  <si>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</si>
  <si>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</si>
  <si>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</si>
  <si>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</si>
  <si>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</si>
  <si>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</si>
  <si>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</si>
  <si>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</si>
  <si>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</si>
  <si>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</si>
  <si>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</si>
  <si>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</si>
  <si>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</si>
  <si>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</si>
  <si>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</si>
  <si>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</si>
  <si>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</si>
  <si>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</si>
  <si>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</si>
  <si>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</si>
  <si>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</si>
  <si>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</si>
  <si>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</si>
  <si>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</si>
  <si>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</si>
  <si>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</si>
  <si>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</si>
  <si>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</si>
  <si>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</si>
  <si>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</si>
  <si>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</si>
  <si>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</si>
  <si>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</si>
  <si>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</si>
  <si>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</si>
  <si>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</si>
  <si>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</si>
  <si>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</si>
  <si>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</si>
  <si>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</si>
  <si>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</si>
  <si>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</si>
  <si>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</si>
  <si>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</si>
  <si>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</si>
  <si>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</si>
  <si>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</si>
  <si>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</si>
  <si>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</si>
  <si>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</si>
  <si>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</si>
  <si>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</si>
  <si>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</si>
  <si>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</si>
  <si>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</si>
  <si>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</si>
  <si>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</si>
  <si>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</si>
  <si>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</si>
  <si>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</si>
  <si>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</si>
  <si>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</si>
  <si>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</si>
  <si>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</si>
  <si>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</si>
  <si>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</si>
  <si>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</si>
  <si>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</si>
  <si>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</si>
  <si>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</si>
  <si>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</si>
  <si>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</si>
  <si>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</si>
  <si>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</si>
  <si>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</si>
  <si>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</si>
  <si>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</si>
  <si>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</si>
  <si>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</si>
  <si>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</si>
  <si>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</si>
  <si>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</si>
  <si>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</si>
  <si>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</si>
  <si>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</si>
  <si>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</si>
  <si>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</si>
  <si>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</si>
  <si>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</si>
  <si>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</si>
  <si>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</si>
  <si>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</si>
  <si>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</si>
  <si>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</si>
  <si>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</si>
  <si>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</si>
  <si>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</si>
  <si>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</si>
  <si>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</si>
  <si>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</si>
  <si>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</si>
  <si>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</si>
  <si>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</si>
  <si>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</si>
  <si>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</si>
  <si>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</si>
  <si>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</si>
  <si>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</si>
  <si>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</si>
  <si>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</si>
  <si>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</si>
  <si>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</si>
  <si>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</si>
  <si>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</si>
  <si>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</si>
  <si>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</si>
  <si>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</si>
  <si>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</si>
  <si>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</si>
  <si>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</si>
  <si>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</si>
  <si>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</si>
  <si>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</si>
  <si>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</si>
  <si>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</si>
  <si>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</si>
  <si>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</si>
  <si>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</si>
  <si>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</si>
  <si>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</si>
  <si>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</si>
  <si>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</si>
  <si>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</si>
  <si>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</si>
  <si>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</si>
  <si>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</si>
  <si>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</si>
  <si>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</si>
  <si>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</si>
  <si>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</si>
  <si>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</si>
  <si>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</si>
  <si>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</si>
  <si>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</si>
  <si>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</si>
  <si>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</si>
  <si>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</si>
  <si>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</si>
  <si>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</si>
  <si>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</si>
  <si>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</si>
  <si>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</si>
  <si>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</si>
  <si>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</si>
  <si>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</si>
  <si>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</si>
  <si>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</si>
  <si>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</si>
  <si>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</si>
  <si>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</si>
  <si>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</si>
  <si>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</si>
  <si>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</si>
  <si>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</si>
  <si>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</si>
  <si>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</si>
  <si>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</si>
  <si>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</si>
  <si>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</si>
  <si>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</si>
  <si>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</si>
  <si>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</si>
  <si>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</si>
  <si>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</si>
  <si>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</si>
  <si>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</si>
  <si>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</si>
  <si>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</si>
  <si>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</si>
  <si>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</si>
  <si>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</si>
  <si>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</si>
  <si>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</si>
  <si>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</si>
  <si>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</si>
  <si>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</si>
  <si>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</si>
  <si>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</si>
  <si>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</si>
  <si>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</si>
  <si>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</si>
  <si>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</si>
  <si>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</si>
  <si>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</si>
  <si>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</si>
  <si>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</si>
  <si>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</si>
  <si>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</si>
  <si>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</si>
  <si>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</si>
  <si>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</si>
  <si>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</si>
  <si>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</si>
  <si>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</si>
  <si>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</si>
  <si>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</si>
  <si>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</si>
  <si>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</si>
  <si>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</si>
  <si>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</si>
  <si>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</si>
  <si>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</si>
  <si>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</si>
  <si>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</si>
  <si>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</si>
  <si>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</si>
  <si>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</si>
  <si>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</si>
  <si>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</si>
  <si>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</si>
  <si>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</si>
  <si>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</si>
  <si>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</si>
  <si>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</si>
  <si>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</si>
  <si>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</si>
  <si>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</si>
  <si>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</si>
  <si>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</si>
  <si>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</si>
  <si>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</si>
  <si>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</si>
  <si>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</si>
  <si>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</si>
  <si>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</si>
  <si>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</si>
  <si>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</si>
  <si>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</si>
  <si>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</si>
  <si>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</si>
  <si>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</si>
  <si>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</si>
  <si>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</si>
  <si>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</si>
  <si>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</si>
  <si>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</si>
  <si>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</si>
  <si>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</si>
  <si>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</si>
  <si>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</si>
  <si>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</si>
  <si>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</si>
  <si>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</si>
  <si>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</si>
  <si>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</si>
  <si>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</si>
  <si>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</si>
  <si>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</si>
  <si>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</si>
  <si>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</si>
  <si>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</si>
  <si>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</si>
  <si>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</si>
  <si>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</si>
  <si>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</si>
  <si>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</si>
  <si>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</si>
  <si>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</si>
  <si>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</si>
  <si>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</si>
  <si>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</si>
  <si>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</si>
  <si>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</si>
  <si>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</si>
  <si>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</si>
  <si>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</si>
  <si>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</si>
  <si>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</si>
  <si>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</si>
  <si>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</si>
  <si>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</si>
  <si>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</si>
  <si>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</si>
  <si>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</si>
  <si>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</si>
  <si>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</si>
  <si>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</si>
  <si>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</si>
  <si>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</si>
  <si>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</si>
  <si>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</si>
  <si>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</si>
  <si>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</si>
  <si>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</si>
  <si>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</si>
  <si>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</si>
  <si>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</si>
  <si>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</si>
  <si>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</si>
  <si>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</si>
  <si>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</si>
  <si>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</si>
  <si>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</si>
  <si>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</si>
  <si>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</si>
  <si>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</si>
  <si>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</si>
  <si>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</si>
  <si>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</si>
  <si>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</si>
  <si>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</si>
  <si>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</si>
  <si>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</si>
  <si>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</si>
  <si>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</si>
  <si>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</si>
  <si>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</si>
  <si>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</si>
  <si>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</si>
  <si>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</si>
  <si>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</si>
  <si>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</si>
  <si>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</si>
  <si>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</si>
  <si>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</si>
  <si>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</si>
  <si>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</si>
  <si>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</si>
  <si>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</si>
  <si>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</si>
  <si>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</si>
  <si>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</si>
  <si>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</si>
  <si>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</si>
  <si>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</si>
  <si>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</si>
  <si>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</si>
  <si>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</si>
  <si>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</si>
  <si>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</si>
  <si>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</si>
  <si>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</si>
  <si>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</si>
  <si>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</si>
  <si>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</si>
  <si>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</si>
  <si>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</si>
  <si>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</si>
  <si>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</si>
  <si>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</si>
  <si>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</si>
  <si>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</si>
  <si>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</si>
  <si>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</si>
  <si>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</si>
  <si>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</si>
  <si>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</si>
  <si>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</si>
  <si>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</si>
  <si>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</si>
  <si>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</si>
  <si>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</si>
  <si>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</si>
  <si>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</si>
  <si>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</si>
  <si>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</si>
  <si>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</si>
  <si>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</si>
  <si>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</si>
  <si>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</si>
  <si>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</si>
  <si>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</si>
  <si>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</si>
  <si>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</si>
  <si>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</si>
  <si>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</si>
  <si>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</si>
  <si>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</si>
  <si>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</si>
  <si>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</si>
  <si>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</si>
  <si>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</si>
  <si>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</si>
  <si>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</si>
  <si>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</si>
  <si>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</si>
  <si>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</si>
  <si>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</si>
  <si>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</si>
  <si>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</si>
  <si>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</si>
  <si>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</si>
  <si>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</si>
  <si>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</si>
  <si>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</si>
  <si>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</si>
  <si>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</si>
  <si>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</si>
  <si>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</si>
  <si>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</si>
  <si>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</si>
  <si>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</si>
  <si>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</si>
  <si>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</si>
  <si>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</si>
  <si>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</si>
  <si>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</si>
  <si>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</si>
  <si>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</si>
  <si>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</si>
  <si>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</si>
  <si>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</si>
  <si>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</si>
  <si>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</si>
  <si>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</si>
  <si>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</si>
  <si>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</si>
  <si>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</si>
  <si>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</si>
  <si>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</si>
  <si>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</si>
  <si>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</si>
  <si>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</si>
  <si>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</si>
  <si>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</si>
  <si>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</si>
  <si>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</si>
  <si>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</si>
  <si>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</si>
  <si>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</si>
  <si>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</si>
  <si>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</si>
  <si>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</si>
  <si>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</si>
  <si>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</si>
  <si>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</si>
  <si>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</si>
  <si>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</si>
  <si>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</si>
  <si>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</si>
  <si>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</si>
  <si>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</si>
  <si>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</si>
  <si>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</si>
  <si>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</si>
  <si>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</si>
  <si>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</si>
  <si>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</si>
  <si>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</si>
  <si>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</si>
  <si>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</si>
  <si>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</si>
  <si>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</si>
  <si>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</si>
  <si>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</si>
  <si>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</si>
  <si>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</si>
  <si>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</si>
  <si>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</si>
  <si>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</si>
  <si>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</si>
  <si>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</si>
  <si>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</si>
  <si>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</si>
  <si>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</si>
  <si>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</si>
  <si>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</si>
  <si>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</si>
  <si>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</si>
  <si>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</si>
  <si>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</si>
  <si>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</si>
  <si>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</si>
  <si>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</si>
  <si>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</si>
  <si>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</si>
  <si>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</si>
  <si>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</si>
  <si>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</si>
  <si>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</si>
  <si>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</si>
  <si>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</si>
  <si>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</si>
  <si>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</si>
  <si>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</si>
  <si>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</si>
  <si>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</si>
  <si>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</si>
  <si>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</si>
  <si>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</si>
  <si>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</si>
  <si>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</si>
  <si>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</si>
  <si>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</si>
  <si>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</si>
  <si>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</si>
  <si>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</si>
  <si>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</si>
  <si>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</si>
  <si>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</si>
  <si>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</si>
  <si>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</si>
  <si>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</si>
  <si>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</si>
  <si>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</si>
  <si>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</si>
  <si>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</si>
  <si>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</si>
  <si>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</si>
  <si>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</si>
  <si>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</si>
  <si>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</si>
  <si>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</si>
  <si>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</si>
  <si>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</si>
  <si>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</si>
  <si>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</si>
  <si>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</si>
  <si>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</si>
  <si>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</si>
  <si>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</si>
  <si>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</si>
  <si>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</si>
  <si>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</si>
  <si>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</si>
  <si>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</si>
  <si>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</si>
  <si>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</si>
  <si>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</si>
  <si>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</si>
  <si>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</si>
  <si>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</si>
  <si>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</si>
  <si>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</si>
  <si>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</si>
  <si>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</si>
  <si>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</si>
  <si>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</si>
  <si>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</si>
  <si>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</si>
  <si>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</si>
  <si>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</si>
  <si>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</si>
  <si>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</si>
  <si>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</si>
  <si>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</si>
  <si>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</si>
  <si>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</si>
  <si>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</si>
  <si>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</si>
  <si>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</si>
  <si>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</si>
  <si>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</si>
  <si>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</si>
  <si>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</si>
  <si>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</si>
  <si>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</si>
  <si>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</si>
  <si>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</si>
  <si>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</si>
  <si>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</si>
  <si>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</si>
  <si>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</si>
  <si>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</si>
  <si>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</si>
  <si>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</si>
  <si>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</si>
  <si>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</si>
  <si>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</si>
  <si>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</si>
  <si>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</si>
  <si>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</si>
  <si>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</si>
  <si>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</si>
  <si>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</si>
  <si>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</si>
  <si>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</si>
  <si>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</si>
  <si>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</si>
  <si>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</si>
  <si>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</si>
  <si>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</si>
  <si>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</si>
  <si>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</si>
  <si>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</si>
  <si>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</si>
  <si>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</si>
  <si>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</si>
  <si>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</si>
  <si>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</si>
  <si>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</si>
  <si>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</si>
  <si>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</si>
  <si>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</si>
  <si>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</si>
  <si>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</si>
  <si>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</si>
  <si>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</si>
  <si>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</si>
  <si>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</si>
  <si>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</si>
  <si>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</si>
  <si>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</si>
  <si>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</si>
  <si>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</si>
  <si>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</si>
  <si>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</si>
  <si>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</si>
  <si>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</si>
  <si>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</si>
  <si>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</si>
  <si>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</si>
  <si>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</si>
  <si>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</si>
  <si>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</si>
  <si>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</si>
  <si>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</si>
  <si>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</si>
  <si>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</si>
  <si>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</si>
  <si>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</si>
  <si>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</si>
  <si>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</si>
  <si>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</si>
  <si>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</si>
  <si>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</si>
  <si>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</si>
  <si>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</si>
  <si>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</si>
  <si>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</si>
  <si>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</si>
  <si>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</si>
  <si>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</si>
  <si>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</si>
  <si>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</si>
  <si>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</si>
  <si>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</si>
  <si>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</si>
  <si>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</si>
  <si>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</si>
  <si>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</si>
  <si>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</si>
  <si>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</si>
  <si>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</si>
  <si>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</si>
  <si>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</si>
  <si>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</si>
  <si>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</si>
  <si>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</si>
  <si>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</si>
  <si>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</si>
  <si>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</si>
  <si>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</si>
  <si>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</si>
  <si>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</si>
  <si>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</si>
  <si>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</si>
  <si>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</si>
  <si>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</si>
  <si>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</si>
  <si>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</si>
  <si>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</si>
  <si>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</si>
  <si>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</si>
  <si>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</si>
  <si>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</si>
  <si>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</si>
  <si>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</si>
  <si>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</si>
  <si>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</si>
  <si>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</si>
  <si>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</si>
  <si>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</si>
  <si>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</si>
  <si>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</si>
  <si>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</si>
  <si>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</si>
  <si>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</si>
  <si>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</si>
  <si>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</si>
  <si>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</si>
  <si>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</si>
  <si>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</si>
  <si>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</si>
  <si>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</si>
  <si>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</si>
  <si>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</si>
  <si>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</si>
  <si>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</si>
  <si>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</si>
  <si>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</si>
  <si>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</si>
  <si>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</si>
  <si>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</si>
  <si>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</si>
  <si>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</si>
  <si>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</si>
  <si>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</si>
  <si>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</si>
  <si>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</si>
  <si>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</si>
  <si>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</si>
  <si>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</si>
  <si>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</si>
  <si>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</si>
  <si>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</si>
  <si>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</si>
  <si>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</si>
  <si>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</si>
  <si>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</si>
  <si>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</si>
  <si>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</si>
  <si>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</si>
  <si>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</si>
  <si>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</si>
  <si>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</si>
  <si>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</si>
  <si>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</si>
  <si>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</si>
  <si>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</si>
  <si>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</si>
  <si>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</si>
  <si>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</si>
  <si>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</si>
  <si>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</si>
  <si>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</si>
  <si>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</si>
  <si>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</si>
  <si>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</si>
  <si>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</si>
  <si>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</si>
  <si>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</si>
  <si>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</si>
  <si>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</si>
  <si>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</si>
  <si>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</si>
  <si>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</si>
  <si>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</si>
  <si>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</si>
  <si>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</si>
  <si>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</si>
  <si>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</si>
  <si>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</si>
  <si>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</si>
  <si>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</si>
  <si>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</si>
  <si>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</si>
  <si>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</si>
  <si>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</si>
  <si>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</si>
  <si>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</si>
  <si>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</si>
  <si>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</si>
  <si>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</si>
  <si>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</si>
  <si>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</si>
  <si>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</si>
  <si>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</si>
  <si>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</si>
  <si>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</si>
  <si>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</si>
  <si>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</si>
  <si>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</si>
  <si>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</si>
  <si>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</si>
  <si>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</si>
  <si>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</si>
  <si>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</si>
  <si>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</si>
  <si>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</si>
  <si>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</si>
  <si>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</si>
  <si>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</si>
  <si>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</si>
  <si>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</si>
  <si>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</si>
  <si>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</si>
  <si>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</si>
  <si>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</si>
  <si>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</si>
  <si>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</si>
  <si>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</si>
  <si>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</si>
  <si>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</si>
  <si>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</si>
  <si>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</si>
  <si>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</si>
  <si>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</si>
  <si>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</si>
  <si>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</si>
  <si>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</si>
  <si>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</si>
  <si>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</si>
  <si>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</si>
  <si>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</si>
  <si>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</si>
  <si>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</si>
  <si>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</si>
  <si>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</si>
  <si>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</si>
  <si>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</si>
  <si>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</si>
  <si>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</si>
  <si>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</si>
  <si>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</si>
  <si>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</si>
  <si>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</si>
  <si>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</si>
  <si>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</si>
  <si>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</si>
  <si>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</si>
  <si>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</si>
  <si>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</si>
  <si>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</si>
  <si>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</si>
  <si>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</si>
  <si>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</si>
  <si>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</si>
  <si>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</si>
  <si>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</si>
  <si>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</si>
  <si>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</si>
  <si>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</si>
  <si>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</si>
  <si>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</si>
  <si>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</si>
  <si>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</si>
  <si>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</si>
  <si>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</si>
  <si>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</si>
  <si>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</si>
  <si>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</si>
  <si>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</si>
  <si>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</si>
  <si>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</si>
  <si>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</si>
  <si>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</si>
  <si>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</si>
  <si>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</si>
  <si>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</si>
  <si>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</si>
  <si>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</si>
  <si>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</si>
  <si>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</si>
  <si>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</si>
  <si>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</si>
  <si>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</si>
  <si>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</si>
  <si>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</si>
  <si>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</si>
  <si>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</si>
  <si>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</si>
  <si>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</si>
  <si>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</si>
  <si>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</si>
  <si>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</si>
  <si>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</si>
  <si>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</si>
  <si>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</si>
  <si>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</si>
  <si>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</si>
  <si>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</si>
  <si>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</si>
  <si>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</si>
  <si>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</si>
  <si>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</si>
  <si>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</si>
  <si>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</si>
  <si>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</si>
  <si>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</si>
  <si>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</si>
  <si>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</si>
  <si>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</si>
  <si>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</si>
  <si>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</si>
  <si>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</si>
  <si>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</si>
  <si>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</si>
  <si>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</si>
  <si>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</si>
  <si>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</si>
  <si>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</si>
  <si>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</si>
  <si>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</si>
  <si>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</si>
  <si>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</si>
  <si>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</si>
  <si>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</si>
  <si>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</si>
  <si>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</si>
  <si>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</si>
  <si>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</si>
  <si>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</si>
  <si>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</si>
  <si>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</si>
  <si>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</si>
  <si>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</si>
  <si>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</si>
  <si>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</si>
  <si>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</si>
  <si>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</si>
  <si>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</si>
  <si>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</si>
  <si>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</si>
  <si>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</si>
  <si>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</si>
  <si>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</si>
  <si>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</si>
  <si>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</si>
  <si>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</si>
  <si>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</si>
  <si>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</si>
  <si>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</si>
  <si>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</si>
  <si>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</si>
  <si>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</si>
  <si>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</si>
  <si>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</si>
  <si>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</si>
  <si>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</si>
  <si>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</si>
  <si>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</si>
  <si>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</si>
  <si>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</si>
  <si>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</si>
  <si>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</si>
  <si>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</si>
  <si>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</si>
  <si>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</si>
  <si>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</si>
  <si>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</si>
  <si>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</si>
  <si>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</si>
  <si>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</si>
  <si>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</si>
  <si>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</si>
  <si>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</si>
  <si>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</si>
  <si>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</si>
  <si>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</si>
  <si>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</si>
  <si>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</si>
  <si>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</si>
  <si>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</si>
  <si>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</si>
  <si>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</si>
  <si>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</si>
  <si>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</si>
  <si>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</si>
  <si>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</si>
  <si>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</si>
  <si>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</si>
  <si>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</si>
  <si>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</si>
  <si>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</si>
  <si>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</si>
  <si>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</si>
  <si>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</si>
  <si>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</si>
  <si>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</si>
  <si>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</si>
  <si>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</si>
  <si>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</si>
  <si>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</si>
  <si>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</si>
  <si>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</si>
  <si>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</si>
  <si>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</si>
  <si>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</si>
  <si>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</si>
  <si>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</si>
  <si>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</si>
  <si>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</si>
  <si>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</si>
  <si>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</si>
  <si>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</si>
  <si>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</si>
  <si>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</si>
  <si>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</si>
  <si>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</si>
  <si>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</si>
  <si>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</si>
  <si>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</si>
  <si>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</si>
  <si>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</si>
  <si>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</si>
  <si>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</si>
  <si>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</si>
  <si>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</si>
  <si>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</si>
  <si>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</si>
  <si>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</si>
  <si>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</si>
  <si>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</si>
  <si>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</si>
  <si>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</si>
  <si>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</si>
  <si>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</si>
  <si>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</si>
  <si>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</si>
  <si>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</si>
  <si>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</si>
  <si>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</si>
  <si>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</si>
  <si>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</si>
  <si>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</si>
  <si>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</si>
  <si>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</si>
  <si>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</si>
  <si>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</si>
  <si>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</si>
  <si>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</si>
  <si>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</si>
  <si>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</si>
  <si>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</si>
  <si>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</si>
  <si>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</si>
  <si>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</si>
  <si>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</si>
  <si>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</si>
  <si>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</si>
  <si>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</si>
  <si>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</si>
  <si>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</si>
  <si>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</si>
  <si>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</si>
  <si>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</si>
  <si>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</si>
  <si>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</si>
  <si>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</si>
  <si>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</si>
  <si>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</si>
  <si>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</si>
  <si>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</si>
  <si>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</si>
  <si>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</si>
  <si>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</si>
  <si>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</si>
  <si>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</si>
  <si>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</si>
  <si>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</si>
  <si>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</si>
  <si>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</si>
  <si>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</si>
  <si>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</si>
  <si>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</si>
  <si>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</si>
  <si>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</si>
  <si>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</si>
  <si>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</si>
  <si>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</si>
  <si>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</si>
  <si>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</si>
  <si>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</si>
  <si>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</si>
  <si>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</si>
  <si>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</si>
  <si>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</si>
  <si>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</si>
  <si>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</si>
  <si>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</si>
  <si>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</si>
  <si>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</si>
  <si>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</si>
  <si>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</si>
  <si>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</si>
  <si>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</si>
  <si>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</si>
  <si>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</si>
  <si>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</si>
  <si>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</si>
  <si>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</si>
  <si>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</si>
  <si>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</si>
  <si>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</si>
  <si>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</si>
  <si>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</si>
  <si>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</si>
  <si>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</si>
  <si>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</si>
  <si>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</si>
  <si>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</si>
  <si>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</si>
  <si>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</si>
  <si>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</si>
  <si>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</si>
  <si>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</si>
  <si>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</si>
  <si>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</si>
  <si>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</si>
  <si>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</si>
  <si>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</si>
  <si>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</si>
  <si>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</si>
  <si>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</si>
  <si>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</si>
  <si>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</si>
  <si>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</si>
  <si>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</si>
  <si>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</si>
  <si>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</si>
  <si>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</si>
  <si>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</si>
  <si>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</si>
  <si>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</si>
  <si>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</si>
  <si>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</si>
  <si>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</si>
  <si>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</si>
  <si>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</si>
  <si>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</si>
  <si>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</si>
  <si>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</si>
  <si>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</si>
  <si>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</si>
  <si>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</si>
  <si>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</si>
  <si>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</si>
  <si>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</si>
  <si>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</si>
  <si>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</si>
  <si>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</si>
  <si>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</si>
  <si>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</si>
  <si>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</si>
  <si>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</si>
  <si>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</si>
  <si>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</si>
  <si>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</si>
  <si>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</si>
  <si>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</si>
  <si>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</si>
  <si>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</si>
  <si>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</si>
  <si>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</si>
  <si>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</si>
  <si>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</si>
  <si>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</si>
  <si>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</si>
  <si>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</si>
  <si>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</si>
  <si>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</si>
  <si>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</si>
  <si>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</si>
  <si>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</si>
  <si>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</si>
  <si>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</si>
  <si>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</si>
  <si>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</si>
  <si>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</si>
  <si>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</si>
  <si>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</si>
  <si>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</si>
  <si>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</si>
  <si>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</si>
  <si>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</si>
  <si>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</si>
  <si>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</si>
  <si>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</si>
  <si>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</si>
  <si>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</si>
  <si>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</si>
  <si>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</si>
  <si>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</si>
  <si>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</si>
  <si>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</si>
  <si>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</si>
  <si>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</si>
  <si>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</si>
  <si>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</si>
  <si>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</si>
  <si>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</si>
  <si>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</si>
  <si>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</si>
  <si>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</si>
  <si>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</si>
  <si>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</si>
  <si>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</si>
  <si>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</si>
  <si>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</si>
  <si>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</si>
  <si>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</si>
  <si>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</si>
  <si>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</si>
  <si>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</si>
  <si>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</si>
  <si>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</si>
  <si>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</si>
  <si>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</si>
  <si>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</si>
  <si>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</si>
  <si>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</si>
  <si>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</si>
  <si>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</si>
  <si>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</si>
  <si>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</si>
  <si>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</si>
  <si>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</si>
  <si>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</si>
  <si>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</si>
  <si>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</si>
  <si>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</si>
  <si>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</si>
  <si>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</si>
  <si>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</si>
  <si>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</si>
  <si>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</si>
  <si>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</si>
  <si>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</si>
  <si>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</si>
  <si>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</si>
  <si>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</si>
  <si>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</si>
  <si>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</si>
  <si>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</si>
  <si>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</si>
  <si>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</si>
  <si>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</si>
  <si>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</si>
  <si>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</si>
  <si>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</si>
  <si>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</si>
  <si>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</si>
  <si>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</si>
  <si>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</si>
  <si>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</si>
  <si>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</si>
  <si>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</si>
  <si>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</si>
  <si>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</si>
  <si>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</si>
  <si>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</si>
  <si>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</si>
  <si>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</si>
  <si>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</si>
  <si>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</si>
  <si>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</si>
  <si>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</si>
  <si>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</si>
  <si>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</si>
  <si>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</si>
  <si>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</si>
  <si>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</si>
  <si>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</si>
  <si>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</si>
  <si>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</si>
  <si>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</si>
  <si>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</si>
  <si>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</si>
  <si>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</si>
  <si>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</si>
  <si>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</si>
  <si>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</si>
  <si>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</si>
  <si>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</si>
  <si>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</si>
  <si>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</si>
  <si>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</si>
  <si>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</si>
  <si>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</si>
  <si>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</si>
  <si>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</si>
  <si>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</si>
  <si>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</si>
  <si>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</si>
  <si>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</si>
  <si>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</si>
  <si>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</si>
  <si>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</si>
  <si>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</si>
  <si>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</si>
  <si>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</si>
  <si>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</si>
  <si>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</si>
  <si>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</si>
  <si>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</si>
  <si>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</si>
  <si>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</si>
  <si>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</si>
  <si>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</si>
  <si>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</si>
  <si>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</si>
  <si>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</si>
  <si>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</si>
  <si>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</si>
  <si>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</si>
  <si>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</si>
  <si>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</si>
  <si>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</si>
  <si>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</si>
  <si>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</si>
  <si>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</si>
  <si>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</si>
  <si>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</si>
  <si>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</si>
  <si>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</si>
  <si>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</si>
  <si>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</si>
  <si>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</si>
  <si>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</si>
  <si>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</si>
  <si>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</si>
  <si>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</si>
  <si>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</si>
  <si>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</si>
  <si>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</si>
  <si>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</si>
  <si>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</si>
  <si>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</si>
  <si>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</si>
  <si>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</si>
  <si>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</si>
  <si>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</si>
  <si>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</si>
  <si>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</si>
  <si>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</si>
  <si>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</si>
  <si>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</si>
  <si>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</si>
  <si>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</si>
  <si>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</si>
  <si>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</si>
  <si>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</si>
  <si>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</si>
  <si>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</si>
  <si>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</si>
  <si>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</si>
  <si>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</si>
  <si>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</si>
  <si>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</si>
  <si>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</si>
  <si>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</si>
  <si>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</si>
  <si>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</si>
  <si>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</si>
  <si>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</si>
  <si>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</si>
  <si>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</si>
  <si>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</si>
  <si>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</si>
  <si>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</si>
  <si>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</si>
  <si>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</si>
  <si>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</si>
  <si>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</si>
  <si>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</si>
  <si>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</si>
  <si>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</si>
  <si>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</si>
  <si>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</si>
  <si>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</si>
  <si>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</si>
  <si>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</si>
  <si>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</si>
  <si>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</si>
  <si>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</si>
  <si>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</si>
  <si>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</si>
  <si>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</si>
  <si>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</si>
  <si>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</si>
  <si>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</si>
  <si>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</si>
  <si>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</si>
  <si>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</si>
  <si>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</si>
  <si>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</si>
  <si>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</si>
  <si>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</si>
  <si>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</si>
  <si>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</si>
  <si>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</si>
  <si>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</si>
  <si>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</si>
  <si>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</si>
  <si>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</si>
  <si>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</si>
  <si>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</si>
  <si>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</si>
  <si>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</si>
  <si>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</si>
  <si>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</si>
  <si>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</si>
  <si>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</si>
  <si>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</si>
  <si>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</si>
  <si>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</si>
  <si>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</si>
  <si>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</si>
  <si>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</si>
  <si>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</si>
  <si>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</si>
  <si>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</si>
  <si>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</si>
  <si>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</si>
  <si>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</si>
  <si>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</si>
  <si>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</si>
  <si>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</si>
  <si>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</si>
  <si>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</si>
  <si>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</si>
  <si>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</si>
  <si>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</si>
  <si>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</si>
  <si>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</si>
  <si>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</si>
  <si>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</si>
  <si>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</si>
  <si>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</si>
  <si>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</si>
  <si>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</si>
  <si>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</si>
  <si>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</si>
  <si>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</si>
  <si>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</si>
  <si>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</si>
  <si>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</si>
  <si>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</si>
  <si>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</si>
  <si>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</si>
  <si>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</si>
  <si>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</si>
  <si>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</si>
  <si>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</si>
  <si>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</si>
  <si>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</si>
  <si>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</si>
  <si>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</si>
  <si>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</si>
  <si>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</si>
  <si>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</si>
  <si>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</si>
  <si>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</si>
  <si>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</si>
  <si>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</si>
  <si>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</si>
  <si>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</si>
  <si>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</si>
  <si>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</si>
  <si>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</si>
  <si>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</si>
  <si>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</si>
  <si>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</si>
  <si>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</si>
  <si>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</si>
  <si>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</si>
  <si>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</si>
  <si>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</si>
  <si>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</si>
  <si>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</si>
  <si>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</si>
  <si>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</si>
  <si>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</si>
  <si>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</si>
  <si>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</si>
  <si>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</si>
  <si>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</si>
  <si>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</si>
  <si>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</si>
  <si>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</si>
  <si>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</si>
  <si>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</si>
  <si>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</si>
  <si>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</si>
  <si>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</si>
  <si>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</si>
  <si>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</si>
  <si>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</si>
  <si>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</si>
  <si>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</si>
  <si>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</si>
  <si>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</si>
  <si>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</si>
  <si>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</si>
  <si>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</si>
  <si>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</si>
  <si>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</si>
  <si>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</si>
  <si>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</si>
  <si>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</si>
  <si>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</si>
  <si>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</si>
  <si>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</si>
  <si>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</si>
  <si>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</si>
  <si>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</si>
  <si>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</si>
  <si>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</si>
  <si>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</si>
  <si>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</si>
  <si>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</si>
  <si>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</si>
  <si>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</si>
  <si>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</si>
  <si>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</si>
  <si>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</si>
  <si>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</si>
  <si>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</si>
  <si>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</si>
  <si>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</si>
  <si>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</si>
  <si>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</si>
  <si>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</si>
  <si>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</si>
  <si>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</si>
  <si>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</si>
  <si>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</si>
  <si>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</si>
  <si>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</si>
  <si>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</si>
  <si>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</si>
  <si>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</si>
  <si>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</si>
  <si>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</si>
  <si>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</si>
  <si>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</si>
  <si>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</si>
  <si>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</si>
  <si>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</si>
  <si>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</si>
  <si>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</si>
  <si>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</si>
  <si>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</si>
  <si>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</si>
  <si>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</si>
  <si>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</si>
  <si>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</si>
  <si>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</si>
  <si>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</si>
  <si>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</si>
  <si>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</si>
  <si>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</si>
  <si>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</si>
  <si>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</si>
  <si>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</si>
  <si>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</si>
  <si>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</si>
  <si>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</si>
  <si>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</si>
  <si>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</si>
  <si>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</si>
  <si>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</si>
  <si>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</si>
  <si>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</si>
  <si>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</si>
  <si>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</si>
  <si>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</si>
  <si>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</si>
  <si>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</si>
  <si>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</si>
  <si>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</si>
  <si>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</si>
  <si>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</si>
  <si>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</si>
  <si>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</si>
  <si>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</si>
  <si>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</si>
  <si>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</si>
  <si>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</si>
  <si>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</si>
  <si>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</si>
  <si>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</si>
  <si>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</si>
  <si>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</si>
  <si>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</si>
  <si>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</si>
  <si>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</si>
  <si>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</si>
  <si>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</si>
  <si>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</si>
  <si>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</si>
  <si>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</si>
  <si>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</si>
  <si>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</si>
  <si>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</si>
  <si>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</si>
  <si>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</si>
  <si>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</si>
  <si>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</si>
  <si>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</si>
  <si>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</si>
  <si>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</si>
  <si>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</si>
  <si>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</si>
  <si>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</si>
  <si>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</si>
  <si>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</si>
  <si>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</si>
  <si>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</si>
  <si>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</si>
  <si>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</si>
  <si>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</si>
  <si>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</si>
  <si>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</si>
  <si>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</si>
  <si>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</si>
  <si>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</si>
  <si>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</si>
  <si>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</si>
  <si>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</si>
  <si>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</si>
  <si>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</si>
  <si>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</si>
  <si>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</si>
  <si>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</si>
  <si>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</si>
  <si>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</si>
  <si>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</si>
  <si>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</si>
  <si>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</si>
  <si>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</si>
  <si>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</si>
  <si>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</si>
  <si>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</si>
  <si>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</si>
  <si>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</si>
  <si>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</si>
  <si>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</si>
  <si>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</si>
  <si>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</si>
  <si>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</si>
  <si>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</si>
  <si>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</si>
  <si>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</si>
  <si>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</si>
  <si>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</si>
  <si>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</si>
  <si>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</si>
  <si>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</si>
  <si>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</si>
  <si>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</si>
  <si>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</si>
  <si>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</si>
  <si>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</si>
  <si>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</si>
  <si>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</si>
  <si>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</si>
  <si>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</si>
  <si>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</si>
  <si>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</si>
  <si>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</si>
  <si>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</si>
  <si>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</si>
  <si>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</si>
  <si>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</si>
  <si>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</si>
  <si>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</si>
  <si>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</si>
  <si>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</si>
  <si>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</si>
  <si>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</si>
  <si>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</si>
  <si>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</si>
  <si>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</si>
  <si>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</si>
  <si>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</si>
  <si>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</si>
  <si>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</si>
  <si>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</si>
  <si>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</si>
  <si>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</si>
  <si>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</si>
  <si>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</si>
  <si>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</si>
  <si>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</si>
  <si>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</si>
  <si>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</si>
  <si>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</si>
  <si>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</si>
  <si>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</si>
  <si>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</si>
  <si>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</si>
  <si>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</si>
  <si>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</si>
  <si>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</si>
  <si>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</si>
  <si>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</si>
  <si>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</si>
  <si>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</si>
  <si>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</si>
  <si>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</si>
  <si>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</si>
  <si>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</si>
  <si>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</si>
  <si>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</si>
  <si>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</si>
  <si>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</si>
  <si>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</si>
  <si>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</si>
  <si>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</si>
  <si>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</si>
  <si>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</si>
  <si>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</si>
  <si>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</si>
  <si>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</si>
  <si>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</si>
  <si>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</si>
  <si>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</si>
  <si>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</si>
  <si>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</si>
  <si>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</si>
  <si>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</si>
  <si>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</si>
  <si>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</si>
  <si>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</si>
  <si>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</si>
  <si>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</si>
  <si>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</si>
  <si>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</si>
  <si>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</si>
  <si>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</si>
  <si>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</si>
  <si>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</si>
  <si>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</si>
  <si>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</si>
  <si>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</si>
  <si>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</si>
  <si>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</si>
  <si>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</si>
  <si>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</si>
  <si>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</si>
  <si>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</si>
  <si>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</si>
  <si>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</si>
  <si>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</si>
  <si>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</si>
  <si>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</si>
  <si>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</si>
  <si>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</si>
  <si>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</si>
  <si>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</si>
  <si>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</si>
  <si>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</si>
  <si>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</si>
  <si>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</si>
  <si>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</si>
  <si>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</si>
  <si>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</si>
  <si>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</si>
  <si>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</si>
  <si>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</si>
  <si>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</si>
  <si>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</si>
  <si>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</si>
  <si>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</si>
  <si>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</si>
  <si>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</si>
  <si>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</si>
  <si>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</si>
  <si>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</si>
  <si>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</si>
  <si>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</si>
  <si>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</si>
  <si>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</si>
  <si>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</si>
  <si>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</si>
  <si>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</si>
  <si>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</si>
  <si>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</si>
  <si>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</si>
  <si>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</si>
  <si>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</si>
  <si>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</si>
  <si>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</si>
  <si>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</si>
  <si>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</si>
  <si>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</si>
  <si>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</si>
  <si>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</si>
  <si>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</si>
  <si>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</si>
  <si>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</si>
  <si>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</si>
  <si>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</si>
  <si>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</si>
  <si>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</si>
  <si>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</si>
  <si>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</si>
  <si>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</si>
  <si>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</si>
  <si>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</si>
  <si>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</si>
  <si>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</si>
  <si>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</si>
  <si>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</si>
  <si>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</si>
  <si>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</si>
  <si>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</si>
  <si>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</si>
  <si>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</si>
  <si>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</si>
  <si>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</si>
  <si>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</si>
  <si>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</si>
  <si>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</si>
  <si>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</si>
  <si>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</si>
  <si>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</si>
  <si>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</si>
  <si>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</si>
  <si>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</si>
  <si>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</si>
  <si>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</si>
  <si>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</si>
  <si>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</si>
  <si>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</si>
  <si>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</si>
  <si>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</si>
  <si>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</si>
  <si>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</si>
  <si>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</si>
  <si>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</si>
  <si>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</si>
  <si>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</si>
  <si>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</si>
  <si>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</si>
  <si>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</si>
  <si>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</si>
  <si>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</si>
  <si>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</si>
  <si>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</si>
  <si>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</si>
  <si>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</si>
  <si>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</si>
  <si>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</si>
  <si>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</si>
  <si>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</si>
  <si>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</si>
  <si>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</si>
  <si>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</si>
  <si>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</si>
  <si>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</si>
  <si>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</si>
  <si>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</si>
  <si>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</si>
  <si>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</si>
  <si>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</si>
  <si>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</si>
  <si>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</si>
  <si>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</si>
  <si>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</si>
  <si>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</si>
  <si>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</si>
  <si>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</si>
  <si>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</si>
  <si>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</si>
  <si>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</si>
  <si>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</si>
  <si>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</si>
  <si>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</si>
  <si>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</si>
  <si>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</si>
  <si>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</si>
  <si>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</si>
  <si>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</si>
  <si>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</si>
  <si>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</si>
  <si>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</si>
  <si>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</si>
  <si>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</si>
  <si>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</si>
  <si>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</si>
  <si>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</si>
  <si>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</si>
  <si>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</si>
  <si>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</si>
  <si>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</si>
  <si>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</si>
  <si>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</si>
  <si>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</si>
  <si>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</si>
  <si>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</si>
  <si>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</si>
  <si>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</si>
  <si>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</si>
  <si>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</si>
  <si>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</si>
  <si>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</si>
  <si>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</si>
  <si>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</si>
  <si>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</si>
  <si>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</si>
  <si>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</si>
  <si>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</si>
  <si>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</si>
  <si>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</si>
  <si>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</si>
  <si>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</si>
  <si>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</si>
  <si>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</si>
  <si>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</si>
  <si>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</si>
  <si>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</si>
  <si>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</si>
  <si>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</si>
  <si>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</si>
  <si>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</si>
  <si>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</si>
  <si>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</si>
  <si>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</si>
  <si>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</si>
  <si>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</si>
  <si>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</si>
  <si>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</si>
  <si>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</si>
  <si>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</si>
  <si>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</si>
  <si>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</si>
  <si>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</si>
  <si>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</si>
  <si>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</si>
  <si>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</si>
  <si>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</si>
  <si>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</si>
  <si>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</si>
  <si>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</si>
  <si>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</si>
  <si>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</si>
  <si>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</si>
  <si>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</si>
  <si>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</si>
  <si>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</si>
  <si>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</si>
  <si>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</si>
  <si>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</si>
  <si>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</si>
  <si>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</si>
  <si>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</si>
  <si>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</si>
  <si>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</si>
  <si>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</si>
  <si>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</si>
  <si>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</si>
  <si>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</si>
  <si>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</si>
  <si>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</si>
  <si>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</si>
  <si>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</si>
  <si>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</si>
  <si>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</si>
  <si>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</si>
  <si>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</si>
  <si>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</si>
  <si>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</si>
  <si>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</si>
  <si>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</si>
  <si>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</si>
  <si>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</si>
  <si>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</si>
  <si>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</si>
  <si>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</si>
  <si>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</si>
  <si>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</si>
  <si>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</si>
  <si>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</si>
  <si>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</si>
  <si>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</si>
  <si>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</si>
  <si>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</si>
  <si>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</si>
  <si>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</si>
  <si>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</si>
  <si>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</si>
  <si>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</si>
  <si>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</si>
  <si>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</si>
  <si>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</si>
  <si>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</si>
  <si>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</si>
  <si>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</si>
  <si>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</si>
  <si>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</si>
  <si>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</si>
  <si>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</si>
  <si>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</si>
  <si>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</si>
  <si>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</si>
  <si>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</si>
  <si>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</si>
  <si>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</si>
  <si>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</si>
  <si>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</si>
  <si>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</si>
  <si>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</si>
  <si>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</si>
  <si>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</si>
  <si>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</si>
  <si>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</si>
  <si>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</si>
  <si>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</si>
  <si>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</si>
  <si>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</si>
  <si>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</si>
  <si>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</si>
  <si>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</si>
  <si>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</si>
  <si>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</si>
  <si>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</si>
  <si>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</si>
  <si>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</si>
  <si>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</si>
  <si>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</si>
  <si>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</si>
  <si>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</si>
  <si>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</si>
  <si>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</si>
  <si>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</si>
  <si>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</si>
  <si>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</si>
  <si>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</si>
  <si>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</si>
  <si>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</si>
  <si>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</si>
  <si>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</si>
  <si>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</si>
  <si>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</si>
  <si>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</si>
  <si>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</si>
  <si>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</si>
  <si>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</si>
  <si>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</si>
  <si>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</si>
  <si>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</si>
  <si>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</si>
  <si>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</si>
  <si>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</si>
  <si>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</si>
  <si>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</si>
  <si>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</si>
  <si>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</si>
  <si>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</si>
  <si>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</si>
  <si>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</si>
  <si>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</si>
  <si>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</si>
  <si>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</si>
  <si>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</si>
  <si>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</si>
  <si>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</si>
  <si>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</si>
  <si>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</si>
  <si>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</si>
  <si>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</si>
  <si>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</si>
  <si>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</si>
  <si>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</si>
  <si>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</si>
  <si>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</si>
  <si>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</si>
  <si>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</si>
  <si>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</si>
  <si>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</si>
  <si>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</si>
  <si>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</si>
  <si>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</si>
  <si>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</si>
  <si>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</si>
  <si>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</si>
  <si>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</si>
  <si>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</si>
  <si>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</si>
  <si>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</si>
  <si>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</si>
  <si>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</si>
  <si>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</si>
  <si>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</si>
  <si>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</si>
  <si>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</si>
  <si>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</si>
  <si>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</si>
  <si>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</si>
  <si>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</si>
  <si>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</si>
  <si>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</si>
  <si>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</si>
  <si>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</si>
  <si>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</si>
  <si>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</si>
  <si>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</si>
  <si>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</si>
  <si>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</si>
  <si>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</si>
  <si>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</si>
  <si>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</si>
  <si>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</si>
  <si>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</si>
  <si>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</si>
  <si>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</si>
  <si>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</si>
  <si>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</si>
  <si>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</si>
  <si>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</si>
  <si>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</si>
  <si>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</si>
  <si>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</si>
  <si>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</si>
  <si>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</si>
  <si>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</si>
  <si>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</si>
  <si>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</si>
  <si>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</si>
  <si>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</si>
  <si>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</si>
  <si>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</si>
  <si>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</si>
  <si>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</si>
  <si>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</si>
  <si>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</si>
  <si>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</si>
  <si>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</si>
  <si>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</si>
  <si>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</si>
  <si>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</si>
  <si>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</si>
  <si>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</si>
  <si>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</si>
  <si>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</si>
  <si>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</si>
  <si>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</si>
  <si>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</si>
  <si>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</si>
  <si>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</si>
  <si>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</si>
  <si>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</si>
  <si>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</si>
  <si>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</si>
  <si>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</si>
  <si>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</si>
  <si>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</si>
  <si>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</si>
  <si>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</si>
  <si>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</si>
  <si>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</si>
  <si>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</si>
  <si>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</si>
  <si>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</si>
  <si>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</si>
  <si>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</si>
  <si>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</si>
  <si>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</si>
  <si>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</si>
  <si>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</si>
  <si>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</si>
  <si>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</si>
  <si>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</si>
  <si>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</si>
  <si>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</si>
  <si>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</si>
  <si>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</si>
  <si>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</si>
  <si>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</si>
  <si>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</si>
  <si>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</si>
  <si>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</si>
  <si>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</si>
  <si>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</si>
  <si>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</si>
  <si>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</si>
  <si>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</si>
  <si>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</si>
  <si>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</si>
  <si>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</si>
  <si>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</si>
  <si>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</si>
  <si>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</si>
  <si>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</si>
  <si>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</si>
  <si>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</si>
  <si>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</si>
  <si>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</si>
  <si>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</si>
  <si>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</si>
  <si>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</si>
  <si>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</si>
  <si>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</si>
  <si>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</si>
  <si>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</si>
  <si>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</si>
  <si>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</si>
  <si>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</si>
  <si>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</si>
  <si>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</si>
  <si>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</si>
  <si>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</si>
  <si>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</si>
  <si>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</si>
  <si>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</si>
  <si>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</si>
  <si>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</si>
  <si>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</si>
  <si>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</si>
  <si>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</si>
  <si>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</si>
  <si>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</si>
  <si>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</si>
  <si>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</si>
  <si>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</si>
  <si>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</si>
  <si>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</si>
  <si>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</si>
  <si>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</si>
  <si>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</si>
  <si>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</si>
  <si>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</si>
  <si>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</si>
  <si>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</si>
  <si>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</si>
  <si>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</si>
  <si>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</si>
  <si>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</si>
  <si>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</si>
  <si>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</si>
  <si>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</si>
  <si>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</si>
  <si>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</si>
  <si>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</si>
  <si>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</si>
  <si>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</si>
  <si>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</si>
  <si>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</si>
  <si>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</si>
  <si>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</si>
  <si>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</si>
  <si>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</si>
  <si>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</si>
  <si>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</si>
  <si>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</si>
  <si>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</si>
  <si>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</si>
  <si>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</si>
  <si>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</si>
  <si>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</si>
  <si>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</si>
  <si>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</si>
  <si>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</si>
  <si>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</si>
  <si>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</si>
  <si>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</si>
  <si>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</si>
  <si>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</si>
  <si>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</si>
  <si>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</si>
  <si>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</si>
  <si>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</si>
  <si>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</si>
  <si>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</si>
  <si>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</si>
  <si>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</si>
  <si>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</si>
  <si>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</si>
  <si>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</si>
  <si>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</si>
  <si>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</si>
  <si>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</si>
  <si>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</si>
  <si>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</si>
  <si>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</si>
  <si>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</si>
  <si>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</si>
  <si>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</si>
  <si>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</si>
  <si>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</si>
  <si>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</si>
  <si>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</si>
  <si>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</si>
  <si>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</si>
  <si>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</si>
  <si>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</si>
  <si>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</si>
  <si>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</si>
  <si>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</si>
  <si>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</si>
  <si>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</si>
  <si>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</si>
  <si>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</si>
  <si>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</si>
  <si>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</si>
  <si>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</si>
  <si>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</si>
  <si>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</si>
  <si>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</si>
  <si>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</si>
  <si>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</si>
  <si>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</si>
  <si>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</si>
  <si>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</si>
  <si>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</si>
  <si>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</si>
  <si>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</si>
  <si>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</si>
  <si>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</si>
  <si>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</si>
  <si>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</si>
  <si>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</si>
  <si>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</si>
  <si>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</si>
  <si>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</si>
  <si>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</si>
  <si>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</si>
  <si>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</si>
  <si>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</si>
  <si>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</si>
  <si>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</si>
  <si>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</si>
  <si>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</si>
  <si>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</si>
  <si>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</si>
  <si>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</si>
  <si>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</si>
  <si>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</si>
  <si>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</si>
  <si>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</si>
  <si>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</si>
  <si>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</si>
  <si>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</si>
  <si>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</si>
  <si>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</si>
  <si>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</si>
  <si>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</si>
  <si>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</si>
  <si>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</si>
  <si>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</si>
  <si>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</si>
  <si>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</si>
  <si>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</si>
  <si>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</si>
  <si>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</si>
  <si>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</si>
  <si>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</si>
  <si>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</si>
  <si>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</si>
  <si>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</si>
  <si>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</si>
  <si>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</si>
  <si>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</si>
  <si>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</si>
  <si>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</si>
  <si>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</si>
  <si>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</si>
  <si>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</si>
  <si>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</si>
  <si>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</si>
  <si>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</si>
  <si>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</si>
  <si>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</si>
  <si>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</si>
  <si>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</si>
  <si>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</si>
  <si>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</si>
  <si>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</si>
  <si>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</si>
  <si>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</si>
  <si>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</si>
  <si>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</si>
  <si>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</si>
  <si>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</si>
  <si>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</si>
  <si>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</si>
  <si>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</si>
  <si>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</si>
  <si>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</si>
  <si>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</si>
  <si>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</si>
  <si>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</si>
  <si>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</si>
  <si>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</si>
  <si>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</si>
  <si>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</si>
  <si>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</si>
  <si>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</si>
  <si>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</si>
  <si>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</si>
  <si>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</si>
  <si>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</si>
  <si>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</si>
  <si>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</si>
  <si>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</si>
  <si>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</si>
  <si>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</si>
  <si>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</si>
  <si>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</si>
  <si>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</si>
  <si>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</si>
  <si>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</si>
  <si>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</si>
  <si>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</si>
  <si>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</si>
  <si>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</si>
  <si>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</si>
  <si>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</si>
  <si>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</si>
  <si>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</si>
  <si>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</si>
  <si>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</si>
  <si>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</si>
  <si>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</si>
  <si>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</si>
  <si>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</si>
  <si>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</si>
  <si>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</si>
  <si>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</si>
  <si>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</si>
  <si>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</si>
  <si>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</si>
  <si>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</si>
  <si>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</si>
  <si>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</si>
  <si>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</si>
  <si>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</si>
  <si>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</si>
  <si>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</si>
  <si>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</si>
  <si>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</si>
  <si>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</si>
  <si>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</si>
  <si>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</si>
  <si>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</si>
  <si>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</si>
  <si>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</si>
  <si>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</si>
  <si>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</si>
  <si>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</si>
  <si>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</si>
  <si>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</si>
  <si>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</si>
  <si>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</si>
  <si>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</si>
  <si>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</si>
  <si>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</si>
  <si>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</si>
  <si>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</si>
  <si>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</si>
  <si>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</si>
  <si>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</si>
  <si>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</si>
  <si>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</si>
  <si>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</si>
  <si>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</si>
  <si>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</si>
  <si>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</si>
  <si>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</si>
  <si>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</si>
  <si>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</si>
  <si>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</si>
  <si>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</si>
  <si>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</si>
  <si>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</si>
  <si>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</si>
  <si>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</si>
  <si>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</si>
  <si>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</si>
  <si>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</si>
  <si>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</si>
  <si>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</si>
  <si>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</si>
  <si>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</si>
  <si>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</si>
  <si>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</si>
  <si>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</si>
  <si>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</si>
  <si>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</si>
  <si>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</si>
  <si>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</si>
  <si>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</si>
  <si>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</si>
  <si>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</si>
  <si>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</si>
  <si>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</si>
  <si>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</si>
  <si>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</si>
  <si>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</si>
  <si>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</si>
  <si>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</si>
  <si>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</si>
  <si>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</si>
  <si>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</si>
  <si>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</si>
  <si>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</si>
  <si>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</si>
  <si>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</si>
  <si>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</si>
  <si>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</si>
  <si>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</si>
  <si>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</si>
  <si>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</si>
  <si>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</si>
  <si>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</si>
  <si>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</si>
  <si>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</si>
  <si>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</si>
  <si>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</si>
  <si>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</si>
  <si>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</si>
  <si>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</si>
  <si>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</si>
  <si>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</si>
  <si>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</si>
  <si>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</si>
  <si>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</si>
  <si>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</si>
  <si>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</si>
  <si>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</si>
  <si>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</si>
  <si>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</si>
  <si>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</si>
  <si>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</si>
  <si>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</si>
  <si>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</si>
  <si>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</si>
  <si>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</si>
  <si>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</si>
  <si>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</si>
  <si>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</si>
  <si>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</si>
  <si>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</si>
  <si>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</si>
  <si>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</si>
  <si>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</si>
  <si>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</si>
  <si>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</si>
  <si>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</si>
  <si>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</si>
  <si>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</si>
  <si>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</si>
  <si>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</si>
  <si>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</si>
  <si>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</si>
  <si>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</si>
  <si>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</si>
  <si>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</si>
  <si>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</si>
  <si>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</si>
  <si>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</si>
  <si>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</si>
  <si>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</si>
  <si>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</si>
  <si>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</si>
  <si>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</si>
  <si>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</si>
  <si>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</si>
  <si>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</si>
  <si>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</si>
  <si>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</si>
  <si>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</si>
  <si>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</si>
  <si>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</si>
  <si>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</si>
  <si>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</si>
  <si>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</si>
  <si>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</si>
  <si>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</si>
  <si>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</si>
  <si>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</si>
  <si>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</si>
  <si>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</si>
  <si>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</si>
  <si>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</si>
  <si>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</si>
  <si>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</si>
  <si>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</si>
  <si>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</si>
  <si>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</si>
  <si>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</si>
  <si>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</si>
  <si>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</si>
  <si>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</si>
  <si>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</si>
  <si>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</si>
  <si>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</si>
  <si>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</si>
  <si>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</si>
  <si>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</si>
  <si>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</si>
  <si>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</si>
  <si>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</si>
  <si>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</si>
  <si>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</si>
  <si>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</si>
  <si>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</si>
  <si>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</si>
  <si>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</si>
  <si>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</si>
  <si>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</si>
  <si>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</si>
  <si>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</si>
  <si>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</si>
  <si>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</si>
  <si>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</si>
  <si>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</si>
  <si>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</si>
  <si>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</si>
  <si>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</si>
  <si>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</si>
  <si>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</si>
  <si>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</si>
  <si>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</si>
  <si>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</si>
  <si>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</si>
  <si>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</si>
  <si>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</si>
  <si>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</si>
  <si>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</si>
  <si>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</si>
  <si>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</si>
  <si>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</si>
  <si>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</si>
  <si>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</si>
  <si>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</si>
  <si>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</si>
  <si>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</si>
  <si>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</si>
  <si>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</si>
  <si>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</si>
  <si>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</si>
  <si>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</si>
  <si>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</si>
  <si>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</si>
  <si>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</si>
  <si>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</si>
  <si>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</si>
  <si>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</si>
  <si>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</si>
  <si>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</si>
  <si>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</si>
  <si>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</si>
  <si>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</si>
  <si>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</si>
  <si>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</si>
  <si>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</si>
  <si>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</si>
  <si>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</si>
  <si>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</si>
  <si>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</si>
  <si>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</si>
  <si>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</si>
  <si>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</si>
  <si>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</si>
  <si>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</si>
  <si>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</si>
  <si>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</si>
  <si>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</si>
  <si>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</si>
  <si>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</si>
  <si>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</si>
  <si>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</si>
  <si>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</si>
  <si>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</si>
  <si>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</si>
  <si>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</si>
  <si>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</si>
  <si>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</si>
  <si>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</si>
  <si>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</si>
  <si>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</si>
  <si>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</si>
  <si>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</si>
  <si>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</si>
  <si>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</si>
  <si>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</si>
  <si>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</si>
  <si>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</si>
  <si>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</si>
  <si>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</si>
  <si>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</si>
  <si>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</si>
  <si>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</si>
  <si>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</si>
  <si>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</si>
  <si>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</si>
  <si>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</si>
  <si>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</si>
  <si>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</si>
  <si>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</si>
  <si>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</si>
  <si>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</si>
  <si>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</si>
  <si>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</si>
  <si>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</si>
  <si>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</si>
  <si>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</si>
  <si>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</si>
  <si>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</si>
  <si>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</si>
  <si>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</si>
  <si>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</si>
  <si>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</si>
  <si>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</si>
  <si>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</si>
  <si>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</si>
  <si>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</si>
  <si>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</si>
  <si>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</si>
  <si>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</si>
  <si>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</si>
  <si>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</si>
  <si>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</si>
  <si>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</si>
  <si>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</si>
  <si>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</si>
  <si>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</si>
  <si>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</si>
  <si>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</si>
  <si>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</si>
  <si>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</si>
  <si>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</si>
  <si>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</si>
  <si>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</si>
  <si>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</si>
  <si>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</si>
  <si>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</si>
  <si>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</si>
  <si>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</si>
  <si>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</si>
  <si>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</si>
  <si>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</si>
  <si>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</si>
  <si>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</si>
  <si>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</si>
  <si>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</si>
  <si>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</si>
  <si>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</si>
  <si>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</si>
  <si>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</si>
  <si>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</si>
  <si>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</si>
  <si>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</si>
  <si>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</si>
  <si>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</si>
  <si>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</si>
  <si>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</si>
  <si>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</si>
  <si>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</si>
  <si>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</si>
  <si>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</si>
  <si>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</si>
  <si>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</si>
  <si>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</si>
  <si>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</si>
  <si>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</si>
  <si>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</si>
  <si>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</si>
  <si>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</si>
  <si>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</si>
  <si>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</si>
  <si>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</si>
  <si>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</si>
  <si>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</si>
  <si>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</si>
  <si>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</si>
  <si>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</si>
  <si>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</si>
  <si>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</si>
  <si>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</si>
  <si>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</si>
  <si>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</si>
  <si>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</si>
  <si>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</si>
  <si>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</si>
  <si>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</si>
  <si>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</si>
  <si>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</si>
  <si>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</si>
  <si>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</si>
  <si>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</si>
  <si>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</si>
  <si>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</si>
  <si>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</si>
  <si>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</si>
  <si>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</si>
  <si>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</si>
  <si>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</si>
  <si>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</si>
  <si>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</si>
  <si>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</si>
  <si>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</si>
  <si>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</si>
  <si>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</si>
  <si>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</si>
  <si>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</si>
  <si>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</si>
  <si>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</si>
  <si>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</si>
  <si>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</si>
  <si>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</si>
  <si>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</si>
  <si>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</si>
  <si>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</si>
  <si>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</si>
  <si>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</si>
  <si>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</si>
  <si>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</si>
  <si>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</si>
  <si>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</si>
  <si>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</si>
  <si>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</si>
  <si>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</si>
  <si>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</si>
  <si>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</si>
  <si>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</si>
  <si>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</si>
  <si>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</si>
  <si>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</si>
  <si>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</si>
  <si>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</si>
  <si>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</si>
  <si>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</si>
  <si>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</si>
  <si>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</si>
  <si>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</si>
  <si>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</si>
  <si>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</si>
  <si>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</si>
  <si>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</si>
  <si>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</si>
  <si>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</si>
  <si>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</si>
  <si>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</si>
  <si>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</si>
  <si>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</si>
  <si>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</si>
  <si>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</si>
  <si>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</si>
  <si>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</si>
  <si>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</si>
  <si>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</si>
  <si>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</si>
  <si>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</si>
  <si>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</si>
  <si>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</si>
  <si>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</si>
  <si>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</si>
  <si>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</si>
  <si>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</si>
  <si>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</si>
  <si>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</si>
  <si>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</si>
  <si>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</si>
  <si>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</si>
  <si>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</si>
  <si>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</si>
  <si>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</si>
  <si>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</si>
  <si>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</si>
  <si>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</si>
  <si>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</si>
  <si>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</si>
  <si>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</si>
  <si>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</si>
  <si>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</si>
  <si>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</si>
  <si>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</si>
  <si>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</si>
  <si>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</si>
  <si>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</si>
  <si>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</si>
  <si>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</si>
  <si>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</si>
  <si>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</si>
  <si>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</si>
  <si>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</si>
  <si>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</si>
  <si>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</si>
  <si>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</si>
  <si>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</si>
  <si>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</si>
  <si>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</si>
  <si>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</si>
  <si>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</si>
  <si>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</si>
  <si>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</si>
  <si>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</si>
  <si>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</si>
  <si>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</si>
  <si>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</si>
  <si>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</si>
  <si>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</si>
  <si>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</si>
  <si>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</si>
  <si>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</si>
  <si>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</si>
  <si>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</si>
  <si>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</si>
  <si>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</si>
  <si>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</si>
  <si>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</si>
  <si>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</si>
  <si>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</si>
  <si>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</si>
  <si>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</si>
  <si>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</si>
  <si>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</si>
  <si>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</si>
  <si>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</si>
  <si>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</si>
  <si>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</si>
  <si>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</si>
  <si>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</si>
  <si>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</si>
  <si>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</si>
  <si>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</si>
  <si>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</si>
  <si>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</si>
  <si>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</si>
  <si>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</si>
  <si>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</si>
  <si>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</si>
  <si>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</si>
  <si>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</si>
  <si>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</si>
  <si>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</si>
  <si>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</si>
  <si>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</si>
  <si>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</si>
  <si>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</si>
  <si>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</si>
  <si>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</si>
  <si>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</si>
  <si>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</si>
  <si>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</si>
  <si>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</si>
  <si>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</si>
  <si>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</si>
  <si>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</si>
  <si>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</si>
  <si>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</si>
  <si>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</si>
  <si>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</si>
  <si>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</si>
  <si>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</si>
  <si>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</si>
  <si>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</si>
  <si>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</si>
  <si>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</si>
  <si>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</si>
  <si>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</si>
  <si>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</si>
  <si>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</si>
  <si>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</si>
  <si>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</si>
  <si>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</si>
  <si>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</si>
  <si>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</si>
  <si>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</si>
  <si>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</si>
  <si>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</si>
  <si>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</si>
  <si>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</si>
  <si>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</si>
  <si>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</si>
  <si>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</si>
  <si>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</si>
  <si>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</si>
  <si>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</si>
  <si>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</si>
  <si>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</si>
  <si>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</si>
  <si>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</si>
  <si>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</si>
  <si>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</si>
  <si>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</si>
  <si>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</si>
  <si>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</si>
  <si>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</si>
  <si>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</si>
  <si>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</si>
  <si>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</si>
  <si>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</si>
  <si>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</si>
  <si>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</si>
  <si>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</si>
  <si>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</si>
  <si>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</si>
  <si>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</si>
  <si>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</si>
  <si>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</si>
  <si>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</si>
  <si>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</si>
  <si>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</si>
  <si>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</si>
  <si>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</si>
  <si>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</si>
  <si>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</si>
  <si>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</si>
  <si>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</si>
  <si>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</si>
  <si>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</si>
  <si>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</si>
  <si>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</si>
  <si>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</si>
  <si>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</si>
  <si>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</si>
  <si>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</si>
  <si>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</si>
  <si>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</si>
  <si>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</si>
  <si>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</si>
  <si>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</si>
  <si>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</si>
  <si>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</si>
  <si>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</si>
  <si>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</si>
  <si>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</si>
  <si>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</si>
  <si>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</si>
  <si>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</si>
  <si>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</si>
  <si>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</si>
  <si>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</si>
  <si>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</si>
  <si>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</si>
  <si>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</si>
  <si>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</si>
  <si>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</si>
  <si>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</si>
  <si>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</si>
  <si>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</si>
  <si>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</si>
  <si>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</si>
  <si>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</si>
  <si>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</si>
  <si>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</si>
  <si>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</si>
  <si>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</si>
  <si>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</si>
  <si>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</si>
  <si>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</si>
  <si>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</si>
  <si>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</si>
  <si>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</si>
  <si>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</si>
  <si>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</si>
  <si>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</si>
  <si>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</si>
  <si>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</si>
  <si>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</si>
  <si>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</si>
  <si>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</si>
  <si>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</si>
  <si>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</si>
  <si>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</si>
  <si>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</si>
  <si>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</si>
  <si>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</si>
  <si>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</si>
  <si>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</si>
  <si>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</si>
  <si>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</si>
  <si>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</si>
  <si>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</si>
  <si>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</si>
  <si>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</si>
  <si>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</si>
  <si>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</si>
  <si>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</si>
  <si>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</si>
  <si>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</si>
  <si>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</si>
  <si>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</si>
  <si>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</si>
  <si>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</si>
  <si>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</si>
  <si>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</si>
  <si>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</si>
  <si>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</si>
  <si>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</si>
  <si>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</si>
  <si>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</si>
  <si>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</si>
  <si>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</si>
  <si>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</si>
  <si>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</si>
  <si>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</si>
  <si>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</si>
  <si>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</si>
  <si>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</si>
  <si>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</si>
  <si>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</si>
  <si>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</si>
  <si>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</si>
  <si>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</si>
  <si>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</si>
  <si>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</si>
  <si>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</si>
  <si>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</si>
  <si>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</si>
  <si>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</si>
  <si>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</si>
  <si>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</si>
  <si>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</si>
  <si>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</si>
  <si>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</si>
  <si>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</si>
  <si>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</si>
  <si>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</si>
  <si>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</si>
  <si>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</si>
  <si>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</si>
  <si>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</si>
  <si>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</si>
  <si>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</si>
  <si>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</si>
  <si>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</si>
  <si>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</si>
  <si>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</si>
  <si>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</si>
  <si>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</si>
  <si>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</si>
  <si>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</si>
  <si>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</si>
  <si>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</si>
  <si>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</si>
  <si>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</si>
  <si>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</si>
  <si>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</si>
  <si>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</si>
  <si>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</si>
  <si>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</si>
  <si>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</si>
  <si>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</si>
  <si>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</si>
  <si>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</si>
  <si>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</si>
  <si>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</si>
  <si>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</si>
  <si>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</si>
  <si>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</si>
  <si>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</si>
  <si>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</si>
  <si>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</si>
  <si>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</si>
  <si>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</si>
  <si>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</si>
  <si>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</si>
  <si>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</si>
  <si>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</si>
  <si>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</si>
  <si>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</si>
  <si>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</si>
  <si>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</si>
  <si>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</si>
  <si>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</si>
  <si>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</si>
  <si>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</si>
  <si>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</si>
  <si>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</si>
  <si>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</si>
  <si>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</si>
  <si>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</si>
  <si>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</si>
  <si>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</si>
  <si>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</si>
  <si>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</si>
  <si>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</si>
  <si>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</si>
  <si>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</si>
  <si>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</si>
  <si>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</si>
  <si>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</si>
  <si>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</si>
  <si>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</si>
  <si>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</si>
  <si>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</si>
  <si>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</si>
  <si>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</si>
  <si>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</si>
  <si>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</si>
  <si>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</si>
  <si>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</si>
  <si>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</si>
  <si>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</si>
  <si>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</si>
  <si>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</si>
  <si>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</si>
  <si>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</si>
  <si>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</si>
  <si>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</si>
  <si>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</si>
  <si>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</si>
  <si>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</si>
  <si>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</si>
  <si>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</si>
  <si>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</si>
  <si>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</si>
  <si>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</si>
  <si>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</si>
  <si>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</si>
  <si>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</si>
  <si>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</si>
  <si>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</si>
  <si>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</si>
  <si>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</si>
  <si>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</si>
  <si>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</si>
  <si>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</si>
  <si>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</si>
  <si>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</si>
  <si>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</si>
  <si>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</si>
  <si>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</si>
  <si>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</si>
  <si>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</si>
  <si>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</si>
  <si>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</si>
  <si>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</si>
  <si>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</si>
  <si>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</si>
  <si>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</si>
  <si>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</si>
  <si>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</si>
  <si>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</si>
  <si>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</si>
  <si>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</si>
  <si>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</si>
  <si>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</si>
  <si>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</si>
  <si>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</si>
  <si>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</si>
  <si>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</si>
  <si>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</si>
  <si>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</si>
  <si>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</si>
  <si>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</si>
  <si>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</si>
  <si>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</si>
  <si>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</si>
  <si>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</si>
  <si>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</si>
  <si>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</si>
  <si>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</si>
  <si>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</si>
  <si>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</si>
  <si>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</si>
  <si>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</si>
  <si>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</si>
  <si>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</si>
  <si>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</si>
  <si>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</si>
  <si>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</si>
  <si>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</si>
  <si>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</si>
  <si>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</si>
  <si>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</si>
  <si>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</si>
  <si>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</si>
  <si>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</si>
  <si>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</si>
  <si>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</si>
  <si>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</si>
  <si>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</si>
  <si>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</si>
  <si>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</si>
  <si>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</si>
  <si>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</si>
  <si>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</si>
  <si>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</si>
  <si>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</si>
  <si>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</si>
  <si>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</si>
  <si>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</si>
  <si>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</si>
  <si>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</si>
  <si>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</si>
  <si>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</si>
  <si>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</si>
  <si>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</si>
  <si>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</si>
  <si>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</si>
  <si>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</si>
  <si>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</si>
  <si>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</si>
  <si>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</si>
  <si>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</si>
  <si>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</si>
  <si>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</si>
  <si>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</si>
  <si>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</si>
  <si>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</si>
  <si>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</si>
  <si>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</si>
  <si>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</si>
  <si>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</si>
  <si>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</si>
  <si>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</si>
  <si>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</si>
  <si>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</si>
  <si>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</si>
  <si>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</si>
  <si>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</si>
  <si>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</si>
  <si>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</si>
  <si>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</si>
  <si>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</si>
  <si>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</si>
  <si>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</si>
  <si>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</si>
  <si>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</si>
  <si>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</si>
  <si>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</si>
  <si>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</si>
  <si>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</si>
  <si>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</si>
  <si>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</si>
  <si>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</si>
  <si>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</si>
  <si>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</si>
  <si>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</si>
  <si>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</si>
  <si>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</si>
  <si>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</si>
  <si>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</si>
  <si>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</si>
  <si>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</si>
  <si>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</si>
  <si>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</si>
  <si>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</si>
  <si>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</si>
  <si>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</si>
  <si>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</si>
  <si>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</si>
  <si>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</si>
  <si>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</si>
  <si>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</si>
  <si>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</si>
  <si>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</si>
  <si>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</si>
  <si>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</si>
  <si>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</si>
  <si>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</si>
  <si>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</si>
  <si>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</si>
  <si>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</si>
  <si>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</si>
  <si>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</si>
  <si>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</si>
  <si>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</si>
  <si>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</si>
  <si>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</si>
  <si>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</si>
  <si>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</si>
  <si>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</si>
  <si>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</si>
  <si>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</si>
  <si>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</si>
  <si>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</si>
  <si>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</si>
  <si>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</si>
  <si>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</si>
  <si>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</si>
  <si>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</si>
  <si>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</si>
  <si>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</si>
  <si>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</si>
  <si>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</si>
  <si>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</si>
  <si>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</si>
  <si>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</si>
  <si>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</si>
  <si>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</si>
  <si>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</si>
  <si>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</si>
  <si>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</si>
  <si>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</si>
  <si>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</si>
  <si>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</si>
  <si>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</si>
  <si>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</si>
  <si>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</si>
  <si>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</si>
  <si>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</si>
  <si>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</si>
  <si>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</si>
  <si>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</si>
  <si>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</si>
  <si>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</si>
  <si>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</si>
  <si>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</si>
  <si>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</si>
  <si>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</si>
  <si>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</si>
  <si>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</si>
  <si>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</si>
  <si>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</si>
  <si>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</si>
  <si>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</si>
  <si>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</si>
  <si>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</si>
  <si>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</si>
  <si>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</si>
  <si>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</si>
  <si>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</si>
  <si>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</si>
  <si>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</si>
  <si>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</si>
  <si>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</si>
  <si>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</si>
  <si>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</si>
  <si>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</si>
  <si>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</si>
  <si>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</si>
  <si>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</si>
  <si>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</si>
  <si>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</si>
  <si>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</si>
  <si>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</si>
  <si>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</si>
  <si>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</si>
  <si>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</si>
  <si>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</si>
  <si>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</si>
  <si>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</si>
  <si>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</si>
  <si>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</si>
  <si>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</si>
  <si>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</si>
  <si>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</si>
  <si>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</si>
  <si>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</si>
  <si>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</si>
  <si>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</si>
  <si>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</si>
  <si>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</si>
  <si>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</si>
  <si>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</si>
  <si>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</si>
  <si>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</si>
  <si>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</si>
  <si>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</si>
  <si>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</si>
  <si>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</si>
  <si>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</si>
  <si>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</si>
  <si>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</si>
  <si>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</si>
  <si>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</si>
  <si>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</si>
  <si>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</si>
  <si>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</si>
  <si>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</si>
  <si>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</si>
  <si>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</si>
  <si>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</si>
  <si>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</si>
  <si>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</si>
  <si>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</si>
  <si>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</si>
  <si>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</si>
  <si>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</si>
  <si>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</si>
  <si>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</si>
  <si>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</si>
  <si>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</si>
  <si>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</si>
  <si>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</si>
  <si>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</si>
  <si>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</si>
  <si>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</si>
  <si>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</si>
  <si>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</si>
  <si>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</si>
  <si>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</si>
  <si>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</si>
  <si>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</si>
  <si>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</si>
  <si>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</si>
  <si>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</si>
  <si>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</si>
  <si>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</si>
  <si>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</si>
  <si>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</si>
  <si>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</si>
  <si>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</si>
  <si>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</si>
  <si>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</si>
  <si>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</si>
  <si>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</si>
  <si>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</si>
  <si>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</si>
  <si>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</si>
  <si>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</si>
  <si>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</si>
  <si>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</si>
  <si>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</si>
  <si>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</si>
  <si>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</si>
  <si>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</si>
  <si>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</si>
  <si>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</si>
  <si>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</si>
  <si>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</si>
  <si>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</si>
  <si>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</si>
  <si>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</si>
  <si>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</si>
  <si>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</si>
  <si>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</si>
  <si>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</si>
  <si>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</si>
  <si>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</si>
  <si>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</si>
  <si>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</si>
  <si>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</si>
  <si>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</si>
  <si>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</si>
  <si>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</si>
  <si>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</si>
  <si>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</si>
  <si>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</si>
  <si>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</si>
  <si>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</si>
  <si>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</si>
  <si>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</si>
  <si>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</si>
  <si>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</si>
  <si>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</si>
  <si>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</si>
  <si>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</si>
  <si>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</si>
  <si>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</si>
  <si>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</si>
  <si>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</si>
  <si>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</si>
  <si>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</si>
  <si>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</si>
  <si>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</si>
  <si>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</si>
  <si>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</si>
  <si>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</si>
  <si>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</si>
  <si>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</si>
  <si>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</si>
  <si>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</si>
  <si>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</si>
  <si>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</si>
  <si>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</si>
  <si>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</si>
  <si>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</si>
  <si>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</si>
  <si>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</si>
  <si>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</si>
  <si>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</si>
  <si>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</si>
  <si>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</si>
  <si>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</si>
  <si>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</si>
  <si>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</si>
  <si>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</si>
  <si>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</si>
  <si>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</si>
  <si>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</si>
  <si>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</si>
  <si>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</si>
  <si>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</si>
  <si>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</si>
  <si>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</si>
  <si>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</si>
  <si>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</si>
  <si>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</si>
  <si>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</si>
  <si>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</si>
  <si>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</si>
  <si>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</si>
  <si>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</si>
  <si>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</si>
  <si>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</si>
  <si>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</si>
  <si>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</si>
  <si>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</si>
  <si>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</si>
  <si>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</si>
  <si>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</si>
  <si>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</si>
  <si>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</si>
  <si>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</si>
  <si>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</si>
  <si>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</si>
  <si>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</si>
  <si>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</si>
  <si>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</si>
  <si>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</si>
  <si>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</si>
  <si>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</si>
  <si>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</si>
  <si>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</si>
  <si>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</si>
  <si>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</si>
  <si>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</si>
  <si>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</si>
  <si>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</si>
  <si>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</si>
  <si>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</si>
  <si>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</si>
  <si>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</si>
  <si>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</si>
  <si>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</si>
  <si>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</si>
  <si>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</si>
  <si>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</si>
  <si>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</si>
  <si>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</si>
  <si>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</si>
  <si>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</si>
  <si>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</si>
  <si>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</si>
  <si>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</si>
  <si>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</si>
  <si>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</si>
  <si>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</si>
  <si>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</si>
  <si>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</si>
  <si>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</si>
  <si>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</si>
  <si>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</si>
  <si>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</si>
  <si>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</si>
  <si>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</si>
  <si>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</si>
  <si>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</si>
  <si>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</si>
  <si>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</si>
  <si>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</si>
  <si>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</si>
  <si>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</si>
  <si>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</si>
  <si>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</si>
  <si>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</si>
  <si>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</si>
  <si>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</si>
  <si>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</si>
  <si>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</si>
  <si>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</si>
  <si>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</si>
  <si>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</si>
  <si>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</si>
  <si>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</si>
  <si>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</si>
  <si>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</si>
  <si>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</si>
  <si>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</si>
  <si>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</si>
  <si>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</si>
  <si>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</si>
  <si>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</si>
  <si>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</si>
  <si>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</si>
  <si>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</si>
  <si>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</si>
  <si>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</si>
  <si>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</si>
  <si>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</si>
  <si>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</si>
  <si>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</si>
  <si>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</si>
  <si>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</si>
  <si>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</si>
  <si>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</si>
  <si>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</si>
  <si>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</si>
  <si>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</si>
  <si>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</si>
  <si>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</si>
  <si>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</si>
  <si>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</si>
  <si>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</si>
  <si>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</si>
  <si>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</si>
  <si>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</si>
  <si>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</si>
  <si>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</si>
  <si>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</si>
  <si>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</si>
  <si>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</si>
  <si>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</si>
  <si>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</si>
  <si>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</si>
  <si>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</si>
  <si>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</si>
  <si>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</si>
  <si>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</si>
  <si>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</si>
  <si>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</si>
  <si>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</si>
  <si>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</si>
  <si>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</si>
  <si>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</si>
  <si>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</si>
  <si>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</si>
  <si>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</si>
  <si>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</si>
  <si>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</si>
  <si>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</si>
  <si>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</si>
  <si>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</si>
  <si>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</si>
  <si>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</si>
  <si>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</si>
  <si>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</si>
  <si>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</si>
  <si>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</si>
  <si>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</si>
  <si>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</si>
  <si>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</si>
  <si>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</si>
  <si>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</si>
  <si>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</si>
  <si>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</si>
  <si>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</si>
  <si>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</si>
  <si>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</si>
  <si>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</si>
  <si>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</si>
  <si>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</si>
  <si>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</si>
  <si>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</si>
  <si>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</si>
  <si>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</si>
  <si>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</si>
  <si>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</si>
  <si>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</si>
  <si>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</si>
  <si>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</si>
  <si>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</si>
  <si>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</si>
  <si>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</si>
  <si>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</si>
  <si>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</si>
  <si>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</si>
  <si>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</si>
  <si>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</si>
  <si>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</si>
  <si>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</si>
  <si>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</si>
  <si>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</si>
  <si>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</si>
  <si>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</si>
  <si>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</si>
  <si>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</si>
  <si>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</si>
  <si>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</si>
  <si>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</si>
  <si>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</si>
  <si>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</si>
  <si>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</si>
  <si>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</si>
  <si>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</si>
  <si>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</si>
  <si>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</si>
  <si>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</si>
  <si>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</si>
  <si>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</si>
  <si>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</si>
  <si>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</si>
  <si>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</si>
  <si>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</si>
  <si>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</si>
  <si>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</si>
  <si>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</si>
  <si>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</si>
  <si>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</si>
  <si>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</si>
  <si>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</si>
  <si>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</si>
  <si>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</si>
  <si>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</si>
  <si>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</si>
  <si>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</si>
  <si>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</si>
  <si>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</si>
  <si>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</si>
  <si>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</si>
  <si>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</si>
  <si>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</si>
  <si>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</si>
  <si>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</si>
  <si>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</si>
  <si>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</si>
  <si>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</si>
  <si>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</si>
  <si>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</si>
  <si>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</si>
  <si>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</si>
  <si>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</si>
  <si>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</si>
  <si>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</si>
  <si>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</si>
  <si>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</si>
  <si>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</si>
  <si>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</si>
  <si>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</si>
  <si>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</si>
  <si>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</si>
  <si>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</si>
  <si>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</si>
  <si>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</si>
  <si>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</si>
  <si>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</si>
  <si>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</si>
  <si>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</si>
  <si>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</si>
  <si>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</si>
  <si>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</si>
  <si>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</si>
  <si>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</si>
  <si>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</si>
  <si>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</si>
  <si>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</si>
  <si>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</si>
  <si>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</si>
  <si>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</si>
  <si>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</si>
  <si>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</si>
  <si>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</si>
  <si>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</si>
  <si>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</si>
  <si>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</si>
  <si>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</si>
  <si>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</si>
  <si>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</si>
  <si>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</si>
  <si>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</si>
  <si>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</si>
  <si>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</si>
  <si>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</si>
  <si>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</si>
  <si>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</si>
  <si>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</si>
  <si>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</si>
  <si>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</si>
  <si>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</si>
  <si>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</si>
  <si>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</si>
  <si>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</si>
  <si>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</si>
  <si>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</si>
  <si>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</si>
  <si>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</si>
  <si>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</si>
  <si>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</si>
  <si>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</si>
  <si>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</si>
  <si>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</si>
  <si>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</si>
  <si>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</si>
  <si>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</si>
  <si>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</si>
  <si>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</si>
  <si>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</si>
  <si>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</si>
  <si>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</si>
  <si>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</si>
  <si>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</si>
  <si>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</si>
  <si>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</si>
  <si>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</si>
  <si>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</si>
  <si>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</si>
  <si>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</si>
  <si>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</si>
  <si>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</si>
  <si>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</si>
  <si>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</si>
  <si>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</si>
  <si>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</si>
  <si>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</si>
  <si>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</si>
  <si>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</si>
  <si>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</si>
  <si>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</si>
  <si>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</si>
  <si>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</si>
  <si>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</si>
  <si>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</si>
  <si>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</si>
  <si>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</si>
  <si>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</si>
  <si>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</si>
  <si>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</si>
  <si>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</si>
  <si>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</si>
  <si>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</si>
  <si>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</si>
  <si>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</si>
  <si>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</si>
  <si>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</si>
  <si>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</si>
  <si>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</si>
  <si>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</si>
  <si>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</si>
  <si>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</si>
  <si>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</si>
  <si>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</si>
  <si>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</si>
  <si>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</si>
  <si>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</si>
  <si>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</si>
  <si>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</si>
  <si>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</si>
  <si>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</si>
  <si>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</si>
  <si>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</si>
  <si>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</si>
  <si>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</si>
  <si>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</si>
  <si>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</si>
  <si>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</si>
  <si>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</si>
  <si>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</si>
  <si>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</si>
  <si>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</si>
  <si>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</si>
  <si>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</si>
  <si>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</si>
  <si>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</si>
  <si>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</si>
  <si>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</si>
  <si>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</si>
  <si>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</si>
  <si>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</si>
  <si>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</si>
  <si>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</si>
  <si>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</si>
  <si>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</si>
  <si>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</si>
  <si>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</si>
  <si>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</si>
  <si>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</si>
  <si>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</si>
  <si>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</si>
  <si>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</si>
  <si>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</si>
  <si>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</si>
  <si>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</si>
  <si>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</si>
  <si>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</si>
  <si>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</si>
  <si>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</si>
  <si>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</si>
  <si>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</si>
  <si>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</si>
  <si>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</si>
  <si>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</si>
  <si>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</si>
  <si>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</si>
  <si>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</si>
  <si>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</si>
  <si>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</si>
  <si>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</si>
  <si>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</si>
  <si>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</si>
  <si>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</si>
  <si>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</si>
  <si>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</si>
  <si>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</si>
  <si>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</si>
  <si>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</si>
  <si>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</si>
  <si>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</si>
  <si>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</si>
  <si>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</si>
  <si>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</si>
  <si>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</si>
  <si>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</si>
  <si>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</si>
  <si>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</si>
  <si>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</si>
  <si>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</si>
  <si>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</si>
  <si>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</si>
  <si>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</si>
  <si>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</si>
  <si>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</si>
  <si>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</si>
  <si>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</si>
  <si>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</si>
  <si>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</si>
  <si>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</si>
  <si>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</si>
  <si>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</si>
  <si>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</si>
  <si>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</si>
  <si>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</si>
  <si>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</si>
  <si>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</si>
  <si>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</si>
  <si>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</si>
  <si>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</si>
  <si>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</si>
  <si>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</si>
  <si>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</si>
  <si>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</si>
  <si>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</si>
  <si>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</si>
  <si>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</si>
  <si>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</si>
  <si>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</si>
  <si>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</si>
  <si>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</si>
  <si>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</si>
  <si>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</si>
  <si>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</si>
  <si>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</si>
  <si>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</si>
  <si>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</si>
  <si>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</si>
  <si>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</si>
  <si>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</si>
  <si>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</si>
  <si>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</si>
  <si>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</si>
  <si>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</si>
  <si>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</si>
  <si>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</si>
  <si>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</si>
  <si>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</si>
  <si>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</si>
  <si>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</si>
  <si>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</si>
  <si>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</si>
  <si>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</si>
  <si>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</si>
  <si>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</si>
  <si>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</si>
  <si>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</si>
  <si>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</si>
  <si>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</si>
  <si>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</si>
  <si>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</si>
  <si>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</si>
  <si>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</si>
  <si>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</si>
  <si>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</si>
  <si>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</si>
  <si>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</si>
  <si>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</si>
  <si>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</si>
  <si>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</si>
  <si>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</si>
  <si>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</si>
  <si>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</si>
  <si>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</si>
  <si>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</si>
  <si>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</si>
  <si>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</si>
  <si>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</si>
  <si>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</si>
  <si>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</si>
  <si>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</si>
  <si>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</si>
  <si>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</si>
  <si>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</si>
  <si>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</si>
  <si>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</si>
  <si>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</si>
  <si>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</si>
  <si>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</si>
  <si>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</si>
  <si>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</si>
  <si>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</si>
  <si>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</si>
  <si>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</si>
  <si>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</si>
  <si>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</si>
  <si>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</si>
  <si>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</si>
  <si>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</si>
  <si>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</si>
  <si>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</si>
  <si>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</si>
  <si>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</si>
  <si>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</si>
  <si>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</si>
  <si>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</si>
  <si>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</si>
  <si>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</si>
  <si>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</si>
  <si>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</si>
  <si>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</si>
  <si>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</si>
  <si>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</si>
  <si>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</si>
  <si>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</si>
  <si>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</si>
  <si>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</si>
  <si>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</si>
  <si>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</si>
  <si>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</si>
  <si>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</si>
  <si>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</si>
  <si>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</si>
  <si>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</si>
  <si>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</si>
  <si>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</si>
  <si>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</si>
  <si>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</si>
  <si>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</si>
  <si>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</si>
  <si>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</si>
  <si>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</si>
  <si>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</si>
  <si>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</si>
  <si>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</si>
  <si>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</si>
  <si>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</si>
  <si>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</si>
  <si>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</si>
  <si>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</si>
  <si>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</si>
  <si>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</si>
  <si>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</si>
  <si>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</si>
  <si>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</si>
  <si>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</si>
  <si>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</si>
  <si>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</si>
  <si>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</si>
  <si>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</si>
  <si>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</si>
  <si>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</si>
  <si>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</si>
  <si>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</si>
  <si>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</si>
  <si>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</si>
  <si>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</si>
  <si>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</si>
  <si>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</si>
  <si>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</si>
  <si>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</si>
  <si>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</si>
  <si>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</si>
  <si>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</si>
  <si>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</si>
  <si>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</si>
  <si>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</si>
  <si>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</si>
  <si>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</si>
  <si>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</si>
  <si>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</si>
  <si>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</si>
  <si>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</si>
  <si>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</si>
  <si>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</si>
  <si>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</si>
  <si>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</si>
  <si>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</si>
  <si>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</si>
  <si>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</si>
  <si>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</si>
  <si>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</si>
  <si>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</si>
  <si>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</si>
  <si>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</si>
  <si>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</si>
  <si>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</si>
  <si>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</si>
  <si>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</si>
  <si>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</si>
  <si>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</si>
  <si>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</si>
  <si>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</si>
  <si>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</si>
  <si>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</si>
  <si>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</si>
  <si>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</si>
  <si>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</si>
  <si>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</si>
  <si>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</si>
  <si>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</si>
  <si>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</si>
  <si>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</si>
  <si>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</si>
  <si>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</si>
  <si>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</si>
  <si>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</si>
  <si>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</si>
  <si>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</si>
  <si>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</si>
  <si>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</si>
  <si>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</si>
  <si>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</si>
  <si>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</si>
  <si>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</si>
  <si>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</si>
  <si>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</si>
  <si>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</si>
  <si>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</si>
  <si>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</si>
  <si>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</si>
  <si>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</si>
  <si>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</si>
  <si>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</si>
  <si>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</si>
  <si>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</si>
  <si>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</si>
  <si>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</si>
  <si>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</si>
  <si>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</si>
  <si>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</si>
  <si>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</si>
  <si>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</si>
  <si>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</si>
  <si>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</si>
  <si>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</si>
  <si>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</si>
  <si>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</si>
  <si>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</si>
  <si>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</si>
  <si>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</si>
  <si>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</si>
  <si>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</si>
  <si>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</si>
  <si>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</si>
  <si>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</si>
  <si>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</si>
  <si>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</si>
  <si>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</si>
  <si>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</si>
  <si>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</si>
  <si>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</si>
  <si>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</si>
  <si>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</si>
  <si>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</si>
  <si>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</si>
  <si>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</si>
  <si>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</si>
  <si>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</si>
  <si>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</si>
  <si>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</si>
  <si>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</si>
  <si>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</si>
  <si>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</si>
  <si>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</si>
  <si>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</si>
  <si>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</si>
  <si>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</si>
  <si>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</si>
  <si>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</si>
  <si>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</si>
  <si>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</si>
  <si>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</si>
  <si>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</si>
  <si>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</si>
  <si>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</si>
  <si>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</si>
  <si>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</si>
  <si>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</si>
  <si>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</si>
  <si>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</si>
  <si>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</si>
  <si>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</si>
  <si>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</si>
  <si>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</si>
  <si>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</si>
  <si>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</si>
  <si>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</si>
  <si>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</si>
  <si>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</si>
  <si>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</si>
  <si>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</si>
  <si>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</si>
  <si>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</si>
  <si>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</si>
  <si>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</si>
  <si>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</si>
  <si>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</si>
  <si>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</si>
  <si>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</si>
  <si>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</si>
  <si>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</si>
  <si>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</si>
  <si>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</si>
  <si>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</si>
  <si>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</si>
  <si>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</si>
  <si>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</si>
  <si>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</si>
  <si>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</si>
  <si>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</si>
  <si>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</si>
  <si>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</si>
  <si>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</si>
  <si>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</si>
  <si>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</si>
  <si>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</si>
  <si>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</si>
  <si>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</si>
  <si>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</si>
  <si>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</si>
  <si>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</si>
  <si>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</si>
  <si>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</si>
  <si>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</si>
  <si>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</si>
  <si>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</si>
  <si>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</si>
  <si>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</si>
  <si>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</si>
  <si>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</si>
  <si>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</si>
  <si>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</si>
  <si>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</si>
  <si>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</si>
  <si>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</si>
  <si>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</si>
  <si>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</si>
  <si>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</si>
  <si>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</si>
  <si>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</si>
  <si>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</si>
  <si>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</si>
  <si>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</si>
  <si>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</si>
  <si>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</si>
  <si>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</si>
  <si>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</si>
  <si>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</si>
  <si>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</si>
  <si>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</si>
  <si>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</si>
  <si>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</si>
  <si>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</si>
  <si>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</si>
  <si>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</si>
  <si>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</si>
  <si>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</si>
  <si>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</si>
  <si>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</si>
  <si>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</si>
  <si>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</si>
  <si>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</si>
  <si>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</si>
  <si>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</si>
  <si>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</si>
  <si>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</si>
  <si>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</si>
  <si>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</si>
  <si>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</si>
  <si>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</si>
  <si>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</si>
  <si>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</si>
  <si>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</si>
  <si>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</si>
  <si>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</si>
  <si>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</si>
  <si>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</si>
  <si>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</si>
  <si>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</si>
  <si>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</si>
  <si>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</si>
  <si>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</si>
  <si>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</si>
  <si>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</si>
  <si>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</si>
  <si>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</si>
  <si>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</si>
  <si>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</si>
  <si>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</si>
  <si>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</si>
  <si>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</si>
  <si>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</si>
  <si>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</si>
  <si>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</si>
  <si>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</si>
  <si>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</si>
  <si>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</si>
  <si>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</si>
  <si>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</si>
  <si>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</si>
  <si>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</si>
  <si>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</si>
  <si>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</si>
  <si>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</si>
  <si>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</si>
  <si>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</si>
  <si>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</si>
  <si>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</si>
  <si>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</si>
  <si>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</si>
  <si>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</si>
  <si>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</si>
  <si>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</si>
  <si>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</si>
  <si>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</si>
  <si>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</si>
  <si>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</si>
  <si>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</si>
  <si>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</si>
  <si>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</si>
  <si>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</si>
  <si>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</si>
  <si>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</si>
  <si>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</si>
  <si>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</si>
  <si>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</si>
  <si>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</si>
  <si>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</si>
  <si>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</si>
  <si>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</si>
  <si>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</si>
  <si>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</si>
  <si>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</si>
  <si>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</si>
  <si>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</si>
  <si>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</si>
  <si>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</si>
  <si>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</si>
  <si>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</si>
  <si>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</si>
  <si>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</si>
  <si>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</si>
  <si>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</si>
  <si>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</si>
  <si>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</si>
  <si>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</si>
  <si>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</si>
  <si>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</si>
  <si>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</si>
  <si>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</si>
  <si>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</si>
  <si>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</si>
  <si>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</si>
  <si>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</si>
  <si>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</si>
  <si>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</si>
  <si>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</si>
  <si>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</si>
  <si>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</si>
  <si>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</si>
  <si>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</si>
  <si>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</si>
  <si>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</si>
  <si>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</si>
  <si>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</si>
  <si>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</si>
  <si>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</si>
  <si>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</si>
  <si>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</si>
  <si>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</si>
  <si>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</si>
  <si>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</si>
  <si>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</si>
  <si>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</si>
  <si>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</si>
  <si>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</si>
  <si>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</si>
  <si>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</si>
  <si>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</si>
  <si>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</si>
  <si>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</si>
  <si>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</si>
  <si>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</si>
  <si>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</si>
  <si>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</si>
  <si>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</si>
  <si>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</si>
  <si>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</si>
  <si>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</si>
  <si>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</si>
  <si>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</si>
  <si>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</si>
  <si>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</si>
  <si>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</si>
  <si>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</si>
  <si>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</si>
  <si>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</si>
  <si>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</si>
  <si>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</si>
  <si>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</si>
  <si>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</si>
  <si>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</si>
  <si>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</si>
  <si>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</si>
  <si>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</si>
  <si>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</si>
  <si>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</si>
  <si>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</si>
  <si>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</si>
  <si>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</si>
  <si>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</si>
  <si>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</si>
  <si>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</si>
  <si>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</si>
  <si>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</si>
  <si>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</si>
  <si>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</si>
  <si>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</si>
  <si>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</si>
  <si>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</si>
  <si>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</si>
  <si>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</si>
  <si>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</si>
  <si>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</si>
  <si>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</si>
  <si>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</si>
  <si>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</si>
  <si>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</si>
  <si>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</si>
  <si>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</si>
  <si>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</si>
  <si>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</si>
  <si>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</si>
  <si>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</si>
  <si>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</si>
  <si>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</si>
  <si>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</si>
  <si>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</si>
  <si>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</si>
  <si>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</si>
  <si>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</si>
  <si>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</si>
  <si>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</si>
  <si>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</si>
  <si>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</si>
  <si>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</si>
  <si>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</si>
  <si>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</si>
  <si>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</si>
  <si>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</si>
  <si>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</si>
  <si>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</si>
  <si>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</si>
  <si>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</si>
  <si>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</si>
  <si>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</si>
  <si>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</si>
  <si>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</si>
  <si>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</si>
  <si>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</si>
  <si>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</si>
  <si>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</si>
  <si>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</si>
  <si>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</si>
  <si>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</si>
  <si>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</si>
  <si>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</si>
  <si>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</si>
  <si>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</si>
  <si>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</si>
  <si>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</si>
  <si>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</si>
  <si>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</si>
  <si>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</si>
  <si>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</si>
  <si>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</si>
  <si>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</si>
  <si>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</si>
  <si>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</si>
  <si>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</si>
  <si>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</si>
  <si>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</si>
  <si>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</si>
  <si>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</si>
  <si>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</si>
  <si>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</si>
  <si>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</si>
  <si>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</si>
  <si>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</si>
  <si>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</si>
  <si>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</si>
  <si>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</si>
  <si>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</si>
  <si>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</si>
  <si>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</si>
  <si>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</si>
  <si>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</si>
  <si>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</si>
  <si>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</si>
  <si>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</si>
  <si>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</si>
  <si>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</si>
  <si>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</si>
  <si>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</si>
  <si>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</si>
  <si>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</si>
  <si>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</si>
  <si>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</si>
  <si>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</si>
  <si>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</si>
  <si>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</si>
  <si>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</si>
  <si>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</si>
  <si>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</si>
  <si>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</si>
  <si>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</si>
  <si>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</si>
  <si>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</si>
  <si>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</si>
  <si>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</si>
  <si>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</si>
  <si>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</si>
  <si>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</si>
  <si>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</si>
  <si>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</si>
  <si>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</si>
  <si>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</si>
  <si>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</si>
  <si>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</si>
  <si>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</si>
  <si>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</si>
  <si>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</si>
  <si>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</si>
  <si>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</si>
  <si>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</si>
  <si>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</si>
  <si>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</si>
  <si>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</si>
  <si>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</si>
  <si>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</si>
  <si>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</si>
  <si>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</si>
  <si>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</si>
  <si>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</si>
  <si>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</si>
  <si>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</si>
  <si>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</si>
  <si>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</si>
  <si>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</si>
  <si>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</si>
  <si>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</si>
  <si>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</si>
  <si>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</si>
  <si>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</si>
  <si>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</si>
  <si>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</si>
  <si>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</si>
  <si>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</si>
  <si>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</si>
  <si>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</si>
  <si>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</si>
  <si>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</si>
  <si>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</si>
  <si>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</si>
  <si>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</si>
  <si>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</si>
  <si>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</si>
  <si>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</si>
  <si>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</si>
  <si>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</si>
  <si>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</si>
  <si>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</si>
  <si>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</si>
  <si>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</si>
  <si>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</si>
  <si>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</si>
  <si>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</si>
  <si>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</si>
  <si>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</si>
  <si>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</si>
  <si>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</si>
  <si>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</si>
  <si>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</si>
  <si>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</si>
  <si>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</si>
  <si>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</si>
  <si>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</si>
  <si>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</si>
  <si>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</si>
  <si>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</si>
  <si>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</si>
  <si>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</si>
  <si>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</si>
  <si>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</si>
  <si>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</si>
  <si>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</si>
  <si>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</si>
  <si>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</si>
  <si>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</si>
  <si>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</si>
  <si>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</si>
  <si>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</si>
  <si>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</si>
  <si>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</si>
  <si>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</si>
  <si>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</si>
  <si>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</si>
  <si>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</si>
  <si>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</si>
  <si>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</si>
  <si>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</si>
  <si>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</si>
  <si>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</si>
  <si>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</si>
  <si>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</si>
  <si>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</si>
  <si>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</si>
  <si>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</si>
  <si>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</si>
  <si>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</si>
  <si>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</si>
  <si>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</si>
  <si>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</si>
  <si>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</si>
  <si>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</si>
  <si>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</si>
  <si>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</si>
  <si>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</si>
  <si>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</si>
  <si>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</si>
  <si>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</si>
  <si>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</si>
  <si>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</si>
  <si>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</si>
  <si>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</si>
  <si>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</si>
  <si>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</si>
  <si>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</si>
  <si>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</si>
  <si>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</si>
  <si>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</si>
  <si>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</si>
  <si>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</si>
  <si>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</si>
  <si>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</si>
  <si>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</si>
  <si>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</si>
  <si>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</si>
  <si>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</si>
  <si>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</si>
  <si>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</si>
  <si>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</si>
  <si>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</si>
  <si>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</si>
  <si>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</si>
  <si>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</si>
  <si>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</si>
  <si>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</si>
  <si>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</si>
  <si>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</si>
  <si>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</si>
  <si>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</si>
  <si>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</si>
  <si>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</si>
  <si>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</si>
  <si>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</si>
  <si>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</si>
  <si>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</si>
  <si>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</si>
  <si>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</si>
  <si>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</si>
  <si>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</si>
  <si>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</si>
  <si>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</si>
  <si>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</si>
  <si>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</si>
  <si>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</si>
  <si>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</si>
  <si>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</si>
  <si>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</si>
  <si>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</si>
  <si>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</si>
  <si>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</si>
  <si>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</si>
  <si>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</si>
  <si>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</si>
  <si>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</si>
  <si>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</si>
  <si>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</si>
  <si>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</si>
  <si>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</si>
  <si>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</si>
  <si>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</si>
  <si>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</si>
  <si>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</si>
  <si>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</si>
  <si>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</si>
  <si>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</si>
  <si>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</si>
  <si>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</si>
  <si>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</si>
  <si>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</si>
  <si>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</si>
  <si>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</si>
  <si>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</si>
  <si>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</si>
  <si>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</si>
  <si>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</si>
  <si>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</si>
  <si>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</si>
  <si>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</si>
  <si>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</si>
  <si>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</si>
  <si>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</si>
  <si>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</si>
  <si>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</si>
  <si>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</si>
  <si>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</si>
  <si>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</si>
  <si>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</si>
  <si>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</si>
  <si>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</si>
  <si>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</si>
  <si>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</si>
  <si>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</si>
  <si>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</si>
  <si>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</si>
  <si>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</si>
  <si>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</si>
  <si>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</si>
  <si>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</si>
  <si>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</si>
  <si>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</si>
  <si>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</si>
  <si>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</si>
  <si>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</si>
  <si>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</si>
  <si>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</si>
  <si>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</si>
  <si>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</si>
  <si>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</si>
  <si>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</si>
  <si>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</si>
  <si>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</si>
  <si>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</si>
  <si>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</si>
  <si>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</si>
  <si>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</si>
  <si>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</si>
  <si>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</si>
  <si>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</si>
  <si>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</si>
  <si>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</si>
  <si>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</si>
  <si>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</si>
  <si>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</si>
  <si>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</si>
  <si>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</si>
  <si>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</si>
  <si>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</si>
  <si>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</si>
  <si>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</si>
  <si>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</si>
  <si>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</si>
  <si>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</si>
  <si>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</si>
  <si>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</si>
  <si>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</si>
  <si>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</si>
  <si>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</si>
  <si>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</si>
  <si>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</si>
  <si>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</si>
  <si>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</si>
  <si>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</si>
  <si>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</si>
  <si>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</si>
  <si>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</si>
  <si>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</si>
  <si>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</si>
  <si>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</si>
  <si>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</si>
  <si>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</si>
  <si>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</si>
  <si>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</si>
  <si>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</si>
  <si>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</si>
  <si>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</si>
  <si>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</si>
  <si>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</si>
  <si>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</si>
  <si>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</si>
  <si>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</si>
  <si>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</si>
  <si>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</si>
  <si>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</si>
  <si>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</si>
  <si>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</si>
  <si>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</si>
  <si>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</si>
  <si>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</si>
  <si>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</si>
  <si>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</si>
  <si>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</si>
  <si>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</si>
  <si>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</si>
  <si>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</si>
  <si>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</si>
  <si>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</si>
  <si>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</si>
  <si>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</si>
  <si>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</si>
  <si>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</si>
  <si>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</si>
  <si>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</si>
  <si>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</si>
  <si>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</si>
  <si>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</si>
  <si>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</si>
  <si>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</si>
  <si>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</si>
  <si>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</si>
  <si>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</si>
  <si>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</si>
  <si>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</si>
  <si>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</si>
  <si>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</si>
  <si>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</si>
  <si>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</si>
  <si>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</si>
  <si>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</si>
  <si>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</si>
  <si>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</si>
  <si>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</si>
  <si>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</si>
  <si>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</si>
  <si>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</si>
  <si>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</si>
  <si>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</si>
  <si>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</si>
  <si>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</si>
  <si>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</si>
  <si>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</si>
  <si>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</si>
  <si>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</si>
  <si>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</si>
  <si>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</si>
  <si>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</si>
  <si>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</si>
  <si>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</si>
  <si>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</si>
  <si>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</si>
  <si>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</si>
  <si>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</si>
  <si>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</si>
  <si>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</si>
  <si>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</si>
  <si>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</si>
  <si>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</si>
  <si>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</si>
  <si>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</si>
  <si>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</si>
  <si>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</si>
  <si>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</si>
  <si>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</si>
  <si>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</si>
  <si>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</si>
  <si>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</si>
  <si>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</si>
  <si>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</si>
  <si>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</si>
  <si>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</si>
  <si>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</si>
  <si>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</si>
  <si>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</si>
  <si>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</si>
  <si>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</si>
  <si>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</si>
  <si>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</si>
  <si>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</si>
  <si>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</si>
  <si>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</si>
  <si>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</si>
  <si>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</si>
  <si>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</si>
  <si>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</si>
  <si>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</si>
  <si>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</si>
  <si>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</si>
  <si>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</si>
  <si>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</si>
  <si>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</si>
  <si>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</si>
  <si>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</si>
  <si>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</si>
  <si>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</si>
  <si>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</si>
  <si>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</si>
  <si>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</si>
  <si>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</si>
  <si>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</si>
  <si>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</si>
  <si>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</si>
  <si>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</si>
  <si>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</si>
  <si>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</si>
  <si>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</si>
  <si>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</si>
  <si>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</si>
  <si>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</si>
  <si>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</si>
  <si>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</si>
  <si>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</si>
  <si>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</si>
  <si>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</si>
  <si>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</si>
  <si>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</si>
  <si>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</si>
  <si>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</si>
  <si>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</si>
  <si>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</si>
  <si>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</si>
  <si>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</si>
  <si>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</si>
  <si>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</si>
  <si>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</si>
  <si>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</si>
  <si>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</si>
  <si>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</si>
  <si>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</si>
  <si>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</si>
  <si>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</si>
  <si>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</si>
  <si>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</si>
  <si>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</si>
  <si>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</si>
  <si>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</si>
  <si>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</si>
  <si>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</si>
  <si>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</si>
  <si>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</si>
  <si>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</si>
  <si>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</si>
  <si>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</si>
  <si>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</si>
  <si>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</si>
  <si>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</si>
  <si>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</si>
  <si>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</si>
  <si>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</si>
  <si>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</si>
  <si>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</si>
  <si>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</si>
  <si>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</si>
  <si>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</si>
  <si>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</si>
  <si>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</si>
  <si>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</si>
  <si>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</si>
  <si>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</si>
  <si>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</si>
  <si>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</si>
  <si>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</si>
  <si>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</si>
  <si>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</si>
  <si>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</si>
  <si>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</si>
  <si>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</si>
  <si>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</si>
  <si>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</si>
  <si>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</si>
  <si>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</si>
  <si>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</si>
  <si>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</si>
  <si>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</si>
  <si>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</si>
  <si>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</si>
  <si>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</si>
  <si>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</si>
  <si>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</si>
  <si>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</si>
  <si>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</si>
  <si>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</si>
  <si>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</si>
  <si>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</si>
  <si>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</si>
  <si>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</si>
  <si>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</si>
  <si>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</si>
  <si>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</si>
  <si>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</si>
  <si>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</si>
  <si>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</si>
  <si>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</si>
  <si>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</si>
  <si>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</si>
  <si>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</si>
  <si>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</si>
  <si>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</si>
  <si>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</si>
  <si>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</si>
  <si>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</si>
  <si>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</si>
  <si>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</si>
  <si>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</si>
  <si>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</si>
  <si>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</si>
  <si>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</si>
  <si>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</si>
  <si>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</si>
  <si>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</si>
  <si>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</si>
  <si>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</si>
  <si>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</si>
  <si>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</si>
  <si>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</si>
  <si>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</si>
  <si>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</si>
  <si>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</si>
  <si>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</si>
  <si>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</si>
  <si>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</si>
  <si>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</si>
  <si>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</si>
  <si>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</si>
  <si>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</si>
  <si>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</si>
  <si>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</si>
  <si>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</si>
  <si>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</si>
  <si>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</si>
  <si>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</si>
  <si>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</si>
  <si>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</si>
  <si>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</si>
  <si>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</si>
  <si>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</si>
  <si>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</si>
  <si>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</si>
  <si>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</si>
  <si>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</si>
  <si>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</si>
  <si>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</si>
  <si>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</si>
  <si>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</si>
  <si>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</si>
  <si>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</si>
  <si>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</si>
  <si>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</si>
  <si>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</si>
  <si>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</si>
  <si>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</si>
  <si>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</si>
  <si>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</si>
  <si>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</si>
  <si>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</si>
  <si>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</si>
  <si>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</si>
  <si>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</si>
  <si>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</si>
  <si>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</si>
  <si>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</si>
  <si>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</si>
  <si>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</si>
  <si>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</si>
  <si>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</si>
  <si>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</si>
  <si>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</si>
  <si>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</si>
  <si>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</si>
  <si>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</si>
  <si>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</si>
  <si>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</si>
  <si>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</si>
  <si>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</si>
  <si>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</si>
  <si>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</si>
  <si>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</si>
  <si>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</si>
  <si>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</si>
  <si>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</si>
  <si>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</si>
  <si>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</si>
  <si>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</si>
  <si>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</si>
  <si>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</si>
  <si>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</si>
  <si>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</si>
  <si>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</si>
  <si>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</si>
  <si>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</si>
  <si>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</si>
  <si>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</si>
  <si>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</si>
  <si>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</si>
  <si>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</si>
  <si>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</si>
  <si>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</si>
  <si>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</si>
  <si>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</si>
  <si>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</si>
  <si>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</si>
  <si>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</si>
  <si>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</si>
  <si>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</si>
  <si>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</si>
  <si>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</si>
  <si>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</si>
  <si>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</si>
  <si>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</si>
  <si>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</si>
  <si>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</si>
  <si>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</si>
  <si>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</si>
  <si>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</si>
  <si>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</si>
  <si>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</si>
  <si>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</si>
  <si>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</si>
  <si>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</si>
  <si>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</si>
  <si>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</si>
  <si>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</si>
  <si>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</si>
  <si>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</si>
  <si>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</si>
  <si>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</si>
  <si>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</si>
  <si>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</si>
  <si>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</si>
  <si>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</si>
  <si>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</si>
  <si>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</si>
  <si>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</si>
  <si>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</si>
  <si>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</si>
  <si>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</si>
  <si>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</si>
  <si>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</si>
  <si>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</si>
  <si>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</si>
  <si>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</si>
  <si>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</si>
  <si>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</si>
  <si>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</si>
  <si>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</si>
  <si>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</si>
  <si>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</si>
  <si>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</si>
  <si>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</si>
  <si>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</si>
  <si>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</si>
  <si>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</si>
  <si>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</si>
  <si>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</si>
  <si>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</si>
  <si>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</si>
  <si>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</si>
  <si>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</si>
  <si>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</si>
  <si>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</si>
  <si>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</si>
  <si>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</si>
  <si>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</si>
  <si>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</si>
  <si>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</si>
  <si>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</si>
  <si>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</si>
  <si>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</si>
  <si>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</si>
  <si>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</si>
  <si>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</si>
  <si>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</si>
  <si>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</si>
  <si>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</si>
  <si>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</si>
  <si>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</si>
  <si>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</si>
  <si>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</si>
  <si>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</si>
  <si>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</si>
  <si>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</si>
  <si>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</si>
  <si>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</si>
  <si>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</si>
  <si>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</si>
  <si>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</si>
  <si>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</si>
  <si>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</si>
  <si>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</si>
  <si>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</si>
  <si>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</si>
  <si>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</si>
  <si>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</si>
  <si>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</si>
  <si>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</si>
  <si>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</si>
  <si>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</si>
  <si>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</si>
  <si>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</si>
  <si>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</si>
  <si>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</si>
  <si>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</si>
  <si>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</si>
  <si>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</si>
  <si>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</si>
  <si>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</si>
  <si>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</si>
  <si>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</si>
  <si>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</si>
  <si>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</si>
  <si>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</si>
  <si>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</si>
  <si>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</si>
  <si>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</si>
  <si>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</si>
  <si>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</si>
  <si>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</si>
  <si>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</si>
  <si>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</si>
  <si>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</si>
  <si>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</si>
  <si>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</si>
  <si>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</si>
  <si>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</si>
  <si>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</si>
  <si>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</si>
  <si>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</si>
  <si>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</si>
  <si>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</si>
  <si>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</si>
  <si>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</si>
  <si>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</si>
  <si>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</si>
  <si>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</si>
  <si>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</si>
  <si>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</si>
  <si>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</si>
  <si>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</si>
  <si>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</si>
  <si>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</si>
  <si>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</si>
  <si>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</si>
  <si>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</si>
  <si>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</si>
  <si>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</si>
  <si>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</si>
  <si>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</si>
  <si>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</si>
  <si>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</si>
  <si>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</si>
  <si>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</si>
  <si>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</si>
  <si>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</si>
  <si>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</si>
  <si>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</si>
  <si>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</si>
  <si>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</si>
  <si>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</si>
  <si>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</si>
  <si>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</si>
  <si>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</si>
  <si>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</si>
  <si>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</si>
  <si>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</si>
  <si>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</si>
  <si>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</si>
  <si>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</si>
  <si>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</si>
  <si>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</si>
  <si>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</si>
  <si>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</si>
  <si>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</si>
  <si>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</si>
  <si>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</si>
  <si>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</si>
  <si>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</si>
  <si>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</si>
  <si>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</si>
  <si>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</si>
  <si>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</si>
  <si>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</si>
  <si>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</si>
  <si>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</si>
  <si>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</si>
  <si>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</si>
  <si>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</si>
  <si>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</si>
  <si>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</si>
  <si>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</si>
  <si>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</si>
  <si>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</si>
  <si>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</si>
  <si>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</si>
  <si>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</si>
  <si>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</si>
  <si>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</si>
  <si>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</si>
  <si>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</si>
  <si>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</si>
  <si>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</si>
  <si>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</si>
  <si>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</si>
  <si>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</si>
  <si>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</si>
  <si>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</si>
  <si>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</si>
  <si>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</si>
  <si>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</si>
  <si>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</si>
  <si>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</si>
  <si>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</si>
  <si>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</si>
  <si>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</si>
  <si>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</si>
  <si>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</si>
  <si>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</si>
  <si>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</si>
  <si>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</si>
  <si>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</si>
  <si>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</si>
  <si>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</si>
  <si>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</si>
  <si>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</si>
  <si>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</si>
  <si>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</si>
  <si>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</si>
  <si>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</si>
  <si>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</si>
  <si>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</si>
  <si>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</si>
  <si>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</si>
  <si>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</si>
  <si>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</si>
  <si>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</si>
  <si>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</si>
  <si>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</si>
  <si>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</si>
  <si>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</si>
  <si>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</si>
  <si>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</si>
  <si>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</si>
  <si>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</si>
  <si>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</si>
  <si>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</si>
  <si>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</si>
  <si>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</si>
  <si>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</si>
  <si>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</si>
  <si>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</si>
  <si>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</si>
  <si>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</si>
  <si>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</si>
  <si>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</si>
  <si>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</si>
  <si>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</si>
  <si>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</si>
  <si>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</si>
  <si>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</si>
  <si>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</si>
  <si>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</si>
  <si>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</si>
  <si>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</si>
  <si>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</si>
  <si>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</si>
  <si>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</si>
  <si>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</si>
  <si>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</si>
  <si>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</si>
  <si>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</si>
  <si>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</si>
  <si>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</si>
  <si>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</si>
  <si>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</si>
  <si>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</si>
  <si>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</si>
  <si>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</si>
  <si>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</si>
  <si>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</si>
  <si>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</si>
  <si>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</si>
  <si>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</si>
  <si>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</si>
  <si>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</si>
  <si>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</si>
  <si>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</si>
  <si>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</si>
  <si>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</si>
  <si>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</si>
  <si>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</si>
  <si>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</si>
  <si>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</si>
  <si>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</si>
  <si>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</si>
  <si>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</si>
  <si>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</si>
  <si>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</si>
  <si>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</si>
  <si>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</si>
  <si>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</si>
  <si>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</si>
  <si>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</si>
  <si>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</si>
  <si>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</si>
  <si>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</si>
  <si>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</si>
  <si>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</si>
  <si>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</si>
  <si>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</si>
  <si>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</si>
  <si>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</si>
  <si>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</si>
  <si>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</si>
  <si>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</si>
  <si>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</si>
  <si>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</si>
  <si>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</si>
  <si>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</si>
  <si>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</si>
  <si>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</si>
  <si>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</si>
  <si>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</si>
  <si>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</si>
  <si>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</si>
  <si>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</si>
  <si>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</si>
  <si>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</si>
  <si>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</si>
  <si>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</si>
  <si>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</si>
  <si>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</si>
  <si>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</si>
  <si>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</si>
  <si>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</si>
  <si>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</si>
  <si>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</si>
  <si>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</si>
  <si>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</si>
  <si>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</si>
  <si>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</si>
  <si>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</si>
  <si>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</si>
  <si>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</si>
  <si>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</si>
  <si>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</si>
  <si>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</si>
  <si>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</si>
  <si>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</si>
  <si>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</si>
  <si>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</si>
  <si>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</si>
  <si>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</si>
  <si>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</si>
  <si>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</si>
  <si>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</si>
  <si>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</si>
  <si>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</si>
  <si>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</si>
  <si>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</si>
  <si>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</si>
  <si>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</si>
  <si>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</si>
  <si>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</si>
  <si>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</si>
  <si>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</si>
  <si>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</si>
  <si>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</si>
  <si>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</si>
  <si>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</si>
  <si>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</si>
  <si>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</si>
  <si>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</si>
  <si>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</si>
  <si>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</si>
  <si>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</si>
  <si>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</si>
  <si>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</si>
  <si>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</si>
  <si>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</si>
  <si>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</si>
  <si>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</si>
  <si>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</si>
  <si>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</si>
  <si>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</si>
  <si>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</si>
  <si>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</si>
  <si>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</si>
  <si>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</si>
  <si>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</si>
  <si>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</si>
  <si>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</si>
  <si>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</si>
  <si>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</si>
  <si>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</si>
  <si>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</si>
  <si>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</si>
  <si>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</si>
  <si>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</si>
  <si>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</si>
  <si>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</si>
  <si>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</si>
  <si>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</si>
  <si>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</si>
  <si>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</si>
  <si>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</si>
  <si>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</si>
  <si>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</si>
  <si>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</si>
  <si>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</si>
  <si>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</si>
  <si>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</si>
  <si>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</si>
  <si>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</si>
  <si>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</si>
  <si>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</si>
  <si>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</si>
  <si>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</si>
  <si>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</si>
  <si>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</si>
  <si>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</si>
  <si>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</si>
  <si>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</si>
  <si>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</si>
  <si>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</si>
  <si>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</si>
  <si>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</si>
  <si>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</si>
  <si>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</si>
  <si>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</si>
  <si>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</si>
  <si>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</si>
  <si>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</si>
  <si>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</si>
  <si>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</si>
  <si>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</si>
  <si>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</si>
  <si>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</si>
  <si>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</si>
  <si>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</si>
  <si>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</si>
  <si>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</si>
  <si>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</si>
  <si>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</si>
  <si>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</si>
  <si>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</si>
  <si>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</si>
  <si>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</si>
  <si>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</si>
  <si>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</si>
  <si>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</si>
  <si>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</si>
  <si>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</si>
  <si>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</si>
  <si>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</si>
  <si>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</si>
  <si>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</si>
  <si>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</si>
  <si>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</si>
  <si>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</si>
  <si>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</si>
  <si>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</si>
  <si>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</si>
  <si>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</si>
  <si>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</si>
  <si>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</si>
  <si>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</si>
  <si>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</si>
  <si>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</si>
  <si>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</si>
  <si>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</si>
  <si>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</si>
  <si>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</si>
  <si>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</si>
  <si>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</si>
  <si>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</si>
  <si>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</si>
  <si>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</si>
  <si>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</si>
  <si>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</si>
  <si>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</si>
  <si>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</si>
  <si>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</si>
  <si>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</si>
  <si>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</si>
  <si>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</si>
  <si>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</si>
  <si>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</si>
  <si>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</si>
  <si>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</si>
  <si>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</si>
  <si>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</si>
  <si>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</si>
  <si>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</si>
  <si>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</si>
  <si>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</si>
  <si>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</si>
  <si>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</si>
  <si>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</si>
  <si>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</si>
  <si>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</si>
  <si>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</si>
  <si>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</si>
  <si>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</si>
  <si>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</si>
  <si>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</si>
  <si>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</si>
  <si>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</si>
  <si>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</si>
  <si>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</si>
  <si>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</si>
  <si>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</si>
  <si>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</si>
  <si>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</si>
  <si>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</si>
  <si>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</si>
  <si>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</si>
  <si>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</si>
  <si>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</si>
  <si>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</si>
  <si>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</si>
  <si>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</si>
  <si>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</si>
  <si>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</si>
  <si>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</si>
  <si>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</si>
  <si>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</si>
  <si>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</si>
  <si>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</si>
  <si>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</si>
  <si>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</si>
  <si>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</si>
  <si>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</si>
  <si>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</si>
  <si>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</si>
  <si>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</si>
  <si>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</si>
  <si>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</si>
  <si>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</si>
  <si>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</si>
  <si>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</si>
  <si>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</si>
  <si>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</si>
  <si>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</si>
  <si>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</si>
  <si>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</si>
  <si>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</si>
  <si>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</si>
  <si>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</si>
  <si>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</si>
  <si>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</si>
  <si>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</si>
  <si>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</si>
  <si>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</si>
  <si>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</si>
  <si>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</si>
  <si>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</si>
  <si>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</si>
  <si>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</si>
  <si>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</si>
  <si>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</si>
  <si>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</si>
  <si>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</si>
  <si>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</si>
  <si>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</si>
  <si>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</si>
  <si>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</si>
  <si>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</si>
  <si>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</si>
  <si>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</si>
  <si>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</si>
  <si>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</si>
  <si>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</si>
  <si>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</si>
  <si>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</si>
  <si>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</si>
  <si>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</si>
  <si>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</si>
  <si>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</si>
  <si>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</si>
  <si>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</si>
  <si>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</si>
  <si>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</si>
  <si>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</si>
  <si>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</si>
  <si>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</si>
  <si>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</si>
  <si>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</si>
  <si>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</si>
  <si>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</si>
  <si>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</si>
  <si>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</si>
  <si>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</si>
  <si>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</si>
  <si>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</si>
  <si>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</si>
  <si>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</si>
  <si>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</si>
  <si>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</si>
  <si>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</si>
  <si>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</si>
  <si>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</si>
  <si>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</si>
  <si>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</si>
  <si>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</si>
  <si>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</si>
  <si>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</si>
  <si>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</si>
  <si>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</si>
  <si>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</si>
  <si>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</si>
  <si>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</si>
  <si>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</si>
  <si>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</si>
  <si>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</si>
  <si>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</si>
  <si>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</si>
  <si>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</si>
  <si>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</si>
  <si>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</si>
  <si>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</si>
  <si>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</si>
  <si>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</si>
  <si>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</si>
  <si>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</si>
  <si>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</si>
  <si>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</si>
  <si>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</si>
  <si>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</si>
  <si>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</si>
  <si>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</si>
  <si>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</si>
  <si>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</si>
  <si>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</si>
  <si>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</si>
  <si>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</si>
  <si>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</si>
  <si>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</si>
  <si>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</si>
  <si>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</si>
  <si>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</si>
  <si>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</si>
  <si>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</si>
  <si>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</si>
  <si>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</si>
  <si>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</si>
  <si>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</si>
  <si>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</si>
  <si>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</si>
  <si>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</si>
  <si>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</si>
  <si>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</si>
  <si>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</si>
  <si>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</si>
  <si>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</si>
  <si>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</si>
  <si>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</si>
  <si>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</si>
  <si>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</si>
  <si>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</si>
  <si>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</si>
  <si>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</si>
  <si>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</si>
  <si>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</si>
  <si>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</si>
  <si>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</si>
  <si>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</si>
  <si>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</si>
  <si>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</si>
  <si>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</si>
  <si>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</si>
  <si>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</si>
  <si>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</si>
  <si>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</si>
  <si>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</si>
  <si>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</si>
  <si>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</si>
  <si>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</si>
  <si>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</si>
  <si>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</si>
  <si>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</si>
  <si>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</si>
  <si>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</si>
  <si>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</si>
  <si>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</si>
  <si>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</si>
  <si>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</si>
  <si>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</si>
  <si>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</si>
  <si>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</si>
  <si>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</si>
  <si>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</si>
  <si>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</si>
  <si>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</si>
  <si>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</si>
  <si>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</si>
  <si>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</si>
  <si>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</si>
  <si>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</si>
  <si>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</si>
  <si>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</si>
  <si>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</si>
  <si>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</si>
  <si>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</si>
  <si>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</si>
  <si>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</si>
  <si>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</si>
  <si>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</si>
  <si>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</si>
  <si>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</si>
  <si>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</si>
  <si>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</si>
  <si>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</si>
  <si>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</si>
  <si>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</si>
  <si>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</si>
  <si>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</si>
  <si>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</si>
  <si>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</si>
  <si>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</si>
  <si>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</si>
  <si>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</si>
  <si>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</si>
  <si>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</si>
  <si>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</si>
  <si>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</si>
  <si>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</si>
  <si>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</si>
  <si>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</si>
  <si>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</si>
  <si>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</si>
  <si>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</si>
  <si>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</si>
  <si>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</si>
  <si>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</si>
  <si>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</si>
  <si>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</si>
  <si>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</si>
  <si>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</si>
  <si>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</si>
  <si>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</si>
  <si>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</si>
  <si>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</si>
  <si>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</si>
  <si>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</si>
  <si>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</si>
  <si>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</si>
  <si>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</si>
  <si>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</si>
  <si>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</si>
  <si>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</si>
  <si>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</si>
  <si>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</si>
  <si>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</si>
  <si>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</si>
  <si>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</si>
  <si>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</si>
  <si>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</si>
  <si>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</si>
  <si>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</si>
  <si>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</si>
  <si>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</si>
  <si>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</si>
  <si>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</si>
  <si>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</si>
  <si>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</si>
  <si>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</si>
  <si>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</si>
  <si>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</si>
  <si>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</si>
  <si>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</si>
  <si>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</si>
  <si>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</si>
  <si>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</si>
  <si>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</si>
  <si>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</si>
  <si>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</si>
  <si>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</si>
  <si>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</si>
  <si>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</si>
  <si>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</si>
  <si>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</si>
  <si>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</si>
  <si>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</si>
  <si>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</si>
  <si>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</si>
  <si>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</si>
  <si>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</si>
  <si>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</si>
  <si>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</si>
  <si>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</si>
  <si>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</si>
  <si>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</si>
  <si>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</si>
  <si>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</si>
  <si>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</si>
  <si>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</si>
  <si>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</si>
  <si>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</si>
  <si>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</si>
  <si>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</si>
  <si>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</si>
  <si>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</si>
  <si>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</si>
  <si>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</si>
  <si>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</si>
  <si>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</si>
  <si>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</si>
  <si>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</si>
  <si>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</si>
  <si>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</si>
  <si>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</si>
  <si>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</si>
  <si>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</si>
  <si>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</si>
  <si>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</si>
  <si>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</si>
  <si>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</si>
  <si>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</si>
  <si>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</si>
  <si>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</si>
  <si>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</si>
  <si>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</si>
  <si>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</si>
  <si>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</si>
  <si>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</si>
  <si>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</si>
  <si>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</si>
  <si>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</si>
  <si>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</si>
  <si>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</si>
  <si>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</si>
  <si>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</si>
  <si>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</si>
  <si>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</si>
  <si>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</si>
  <si>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</si>
  <si>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</si>
  <si>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</si>
  <si>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</si>
  <si>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</si>
  <si>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</si>
  <si>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</si>
  <si>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</si>
  <si>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</si>
  <si>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</si>
  <si>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</si>
  <si>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</si>
  <si>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</si>
  <si>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</si>
  <si>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</si>
  <si>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</si>
  <si>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</si>
  <si>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</si>
  <si>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</si>
  <si>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</si>
  <si>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</si>
  <si>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</si>
  <si>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</si>
  <si>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</si>
  <si>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</si>
  <si>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</si>
  <si>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</si>
  <si>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</si>
  <si>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</si>
  <si>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</si>
  <si>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</si>
  <si>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</si>
  <si>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</si>
  <si>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</si>
  <si>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</si>
  <si>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</si>
  <si>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</si>
  <si>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</si>
  <si>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</si>
  <si>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</si>
  <si>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</si>
  <si>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</si>
  <si>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</si>
  <si>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</si>
  <si>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</si>
  <si>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</si>
  <si>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</si>
  <si>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</si>
  <si>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</si>
  <si>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</si>
  <si>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</si>
  <si>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</si>
  <si>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</si>
  <si>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</si>
  <si>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</si>
  <si>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</si>
  <si>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</si>
  <si>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</si>
  <si>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</si>
  <si>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</si>
  <si>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</si>
  <si>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</si>
  <si>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</si>
  <si>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</si>
  <si>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</si>
  <si>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</si>
  <si>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</si>
  <si>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</si>
  <si>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</si>
  <si>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</si>
  <si>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</si>
  <si>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</si>
  <si>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</si>
  <si>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</si>
  <si>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</si>
  <si>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</si>
  <si>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</si>
  <si>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</si>
  <si>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</si>
  <si>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</si>
  <si>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</si>
  <si>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</si>
  <si>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</si>
  <si>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</si>
  <si>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</si>
  <si>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</si>
  <si>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</si>
  <si>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</si>
  <si>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</si>
  <si>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</si>
  <si>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</si>
  <si>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</si>
  <si>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</si>
  <si>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</si>
  <si>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</si>
  <si>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</si>
  <si>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</si>
  <si>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</si>
  <si>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</si>
  <si>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</si>
  <si>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</si>
  <si>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</si>
  <si>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</si>
  <si>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</si>
  <si>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</si>
  <si>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</si>
  <si>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</si>
  <si>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</si>
  <si>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</si>
  <si>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</si>
  <si>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</si>
  <si>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</si>
  <si>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</si>
  <si>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</si>
  <si>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</si>
  <si>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</si>
  <si>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</si>
  <si>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</si>
  <si>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</si>
  <si>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</si>
  <si>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</si>
  <si>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</si>
  <si>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</si>
  <si>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</si>
  <si>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</si>
  <si>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</si>
  <si>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</si>
  <si>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</si>
  <si>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</si>
  <si>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</si>
  <si>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</si>
  <si>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</si>
  <si>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</si>
  <si>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</si>
  <si>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</si>
  <si>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</si>
  <si>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</si>
  <si>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</si>
  <si>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</si>
  <si>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</si>
  <si>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</si>
  <si>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</si>
  <si>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</si>
  <si>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</si>
  <si>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</si>
  <si>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</si>
  <si>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</si>
  <si>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</si>
  <si>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</si>
  <si>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</si>
  <si>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</si>
  <si>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</si>
  <si>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</si>
  <si>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</si>
  <si>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</si>
  <si>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</si>
  <si>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</si>
  <si>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</si>
  <si>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</si>
  <si>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</si>
  <si>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</si>
  <si>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</si>
  <si>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</si>
  <si>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</si>
  <si>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</si>
  <si>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</si>
  <si>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</si>
  <si>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</si>
  <si>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</si>
  <si>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</si>
  <si>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</si>
  <si>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</si>
  <si>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</si>
  <si>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</si>
  <si>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</si>
  <si>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</si>
  <si>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</si>
  <si>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</si>
  <si>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</si>
  <si>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</si>
  <si>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</si>
  <si>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</si>
  <si>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</si>
  <si>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</si>
  <si>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</si>
  <si>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</si>
  <si>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</si>
  <si>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</si>
  <si>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</si>
  <si>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</si>
  <si>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</si>
  <si>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</si>
  <si>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</si>
  <si>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</si>
  <si>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</si>
  <si>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</si>
  <si>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</si>
  <si>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</si>
  <si>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</si>
  <si>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</si>
  <si>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</si>
  <si>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</si>
  <si>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</si>
  <si>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</si>
  <si>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</si>
  <si>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</si>
  <si>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</si>
  <si>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</si>
  <si>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</si>
  <si>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</si>
  <si>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</si>
  <si>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</si>
  <si>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</si>
  <si>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</si>
  <si>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</si>
  <si>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</si>
  <si>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</si>
  <si>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</si>
  <si>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</si>
  <si>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</si>
  <si>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</si>
  <si>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</si>
  <si>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</si>
  <si>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</si>
  <si>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</si>
  <si>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</si>
  <si>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</si>
  <si>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</si>
  <si>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</si>
  <si>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</si>
  <si>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</si>
  <si>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</si>
  <si>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</si>
  <si>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</si>
  <si>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</si>
  <si>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</si>
  <si>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</si>
  <si>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</si>
  <si>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</si>
  <si>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</si>
  <si>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</si>
  <si>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</si>
  <si>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</si>
  <si>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</si>
  <si>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</si>
  <si>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</si>
  <si>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</si>
  <si>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</si>
  <si>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</si>
  <si>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</si>
  <si>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</si>
  <si>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</si>
  <si>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</si>
  <si>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</si>
  <si>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</si>
  <si>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</si>
  <si>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</si>
  <si>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</si>
  <si>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</si>
  <si>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</si>
  <si>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</si>
  <si>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</si>
  <si>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</si>
  <si>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</si>
  <si>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</si>
  <si>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</si>
  <si>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</si>
  <si>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</si>
  <si>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</si>
  <si>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</si>
  <si>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</si>
  <si>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</si>
  <si>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</si>
  <si>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</si>
  <si>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</si>
  <si>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</si>
  <si>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</si>
  <si>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</si>
  <si>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</si>
  <si>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</si>
  <si>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</si>
  <si>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</si>
  <si>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</si>
  <si>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</si>
  <si>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</si>
  <si>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</si>
  <si>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</si>
  <si>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</si>
  <si>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</si>
  <si>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</si>
  <si>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</si>
  <si>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</si>
  <si>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</si>
  <si>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</si>
  <si>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</si>
  <si>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</si>
  <si>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</si>
  <si>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</si>
  <si>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</si>
  <si>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</si>
  <si>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</si>
  <si>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</si>
  <si>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</si>
  <si>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</si>
  <si>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</si>
  <si>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</si>
  <si>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</si>
  <si>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</si>
  <si>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</si>
  <si>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</si>
  <si>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</si>
  <si>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</si>
  <si>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</si>
  <si>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</si>
  <si>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</si>
  <si>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</si>
  <si>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</si>
  <si>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</si>
  <si>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</si>
  <si>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</si>
  <si>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</si>
  <si>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</si>
  <si>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</si>
  <si>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</si>
  <si>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</si>
  <si>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</si>
  <si>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</si>
  <si>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</si>
  <si>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</si>
  <si>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</si>
  <si>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</si>
  <si>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</si>
  <si>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</si>
  <si>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</si>
  <si>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</si>
  <si>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</si>
  <si>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</si>
  <si>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</si>
  <si>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</si>
  <si>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</si>
  <si>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</si>
  <si>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</si>
  <si>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</si>
  <si>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</si>
  <si>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</si>
  <si>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</si>
  <si>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</si>
  <si>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</si>
  <si>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</si>
  <si>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</si>
  <si>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</si>
  <si>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</si>
  <si>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</si>
  <si>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</si>
  <si>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</si>
  <si>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</si>
  <si>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</si>
  <si>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</si>
  <si>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</si>
  <si>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</si>
  <si>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</si>
  <si>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</si>
  <si>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</si>
  <si>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</si>
  <si>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</si>
  <si>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</si>
  <si>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</si>
  <si>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</si>
  <si>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</si>
  <si>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</si>
  <si>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</si>
  <si>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</si>
  <si>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</si>
  <si>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</si>
  <si>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</si>
  <si>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</si>
  <si>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</si>
  <si>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</si>
  <si>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</si>
  <si>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</si>
  <si>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</si>
  <si>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</si>
  <si>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</si>
  <si>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</si>
  <si>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</si>
  <si>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</si>
  <si>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</si>
  <si>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</si>
  <si>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</si>
  <si>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</si>
  <si>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</si>
  <si>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</si>
  <si>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</si>
  <si>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</si>
  <si>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</si>
  <si>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</si>
  <si>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</si>
  <si>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</si>
  <si>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</si>
  <si>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</si>
  <si>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</si>
  <si>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</si>
  <si>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</si>
  <si>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</si>
  <si>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</si>
  <si>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</si>
  <si>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</si>
  <si>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</si>
  <si>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</si>
  <si>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</si>
  <si>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</si>
  <si>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</si>
  <si>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</si>
  <si>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</si>
  <si>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</si>
  <si>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</si>
  <si>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</si>
  <si>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</si>
  <si>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</si>
  <si>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</si>
  <si>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</si>
  <si>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</si>
  <si>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</si>
  <si>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</si>
  <si>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</si>
  <si>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</si>
  <si>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</si>
  <si>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</si>
  <si>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</si>
  <si>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</si>
  <si>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</si>
  <si>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</si>
  <si>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</si>
  <si>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</si>
  <si>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</si>
  <si>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</si>
  <si>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</si>
  <si>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</si>
  <si>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</si>
  <si>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</si>
  <si>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</si>
  <si>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</si>
  <si>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</si>
  <si>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</si>
  <si>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</si>
  <si>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</si>
  <si>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</si>
  <si>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</si>
  <si>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</si>
  <si>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</si>
  <si>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</si>
  <si>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</si>
  <si>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</si>
  <si>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</si>
  <si>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</si>
  <si>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</si>
  <si>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</si>
  <si>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</si>
  <si>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</si>
  <si>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</si>
  <si>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</si>
  <si>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</si>
  <si>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</si>
  <si>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</si>
  <si>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</si>
  <si>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</si>
  <si>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</si>
  <si>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</si>
  <si>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</si>
  <si>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</si>
  <si>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</si>
  <si>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</si>
  <si>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</si>
  <si>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</si>
  <si>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</si>
  <si>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</si>
  <si>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</si>
  <si>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</si>
  <si>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</si>
  <si>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</si>
  <si>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</si>
  <si>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</si>
  <si>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</si>
  <si>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</si>
  <si>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</si>
  <si>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</si>
  <si>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</si>
  <si>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</si>
  <si>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</si>
  <si>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</si>
  <si>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</si>
  <si>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</si>
  <si>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</si>
  <si>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</si>
  <si>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</si>
  <si>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</si>
  <si>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</si>
  <si>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</si>
  <si>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</si>
  <si>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</si>
  <si>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</si>
  <si>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</si>
  <si>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</si>
  <si>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</si>
  <si>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</si>
  <si>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</si>
  <si>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</si>
  <si>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</si>
  <si>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</si>
  <si>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</si>
  <si>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</si>
  <si>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</si>
  <si>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</si>
  <si>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</si>
  <si>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</si>
  <si>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</si>
  <si>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</si>
  <si>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</si>
  <si>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</si>
  <si>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</si>
  <si>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</si>
  <si>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</si>
  <si>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</si>
  <si>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</si>
  <si>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</si>
  <si>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</si>
  <si>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</si>
  <si>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</si>
  <si>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</si>
  <si>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</si>
  <si>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</si>
  <si>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</si>
  <si>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</si>
  <si>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</si>
  <si>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</si>
  <si>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</si>
  <si>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</si>
  <si>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</si>
  <si>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</si>
  <si>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</si>
  <si>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</si>
  <si>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</si>
  <si>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</si>
  <si>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</si>
  <si>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</si>
  <si>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</si>
  <si>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</si>
  <si>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</si>
  <si>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</si>
  <si>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</si>
  <si>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</si>
  <si>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</si>
  <si>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</si>
  <si>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</si>
  <si>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</si>
  <si>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</si>
  <si>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</si>
  <si>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</si>
  <si>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</si>
  <si>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</si>
  <si>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</si>
  <si>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</si>
  <si>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</si>
  <si>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</si>
  <si>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</si>
  <si>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</si>
  <si>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</si>
  <si>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</si>
  <si>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</si>
  <si>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</si>
  <si>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</si>
  <si>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</si>
  <si>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</si>
  <si>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</si>
  <si>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</si>
  <si>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</si>
  <si>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</si>
  <si>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</si>
  <si>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</si>
  <si>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</si>
  <si>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</si>
  <si>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</si>
  <si>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</si>
  <si>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</si>
  <si>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</si>
  <si>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</si>
  <si>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</si>
  <si>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</si>
  <si>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</si>
  <si>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</si>
  <si>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</si>
  <si>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</si>
  <si>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</si>
  <si>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</si>
  <si>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</si>
  <si>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</si>
  <si>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</si>
  <si>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</si>
  <si>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</si>
  <si>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</si>
  <si>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</si>
  <si>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</si>
  <si>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</si>
  <si>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</si>
  <si>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</si>
  <si>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</si>
  <si>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</si>
  <si>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</si>
  <si>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</si>
  <si>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</si>
  <si>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</si>
  <si>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</si>
  <si>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</si>
  <si>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</si>
  <si>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</si>
  <si>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</si>
  <si>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</si>
  <si>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</si>
  <si>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</si>
  <si>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</si>
  <si>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</si>
  <si>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</si>
  <si>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</si>
  <si>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</si>
  <si>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</si>
  <si>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</si>
  <si>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</si>
  <si>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</si>
  <si>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</si>
  <si>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</si>
  <si>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</si>
  <si>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</si>
  <si>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</si>
  <si>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</si>
  <si>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</si>
  <si>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</si>
  <si>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</si>
  <si>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</si>
  <si>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</si>
  <si>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</si>
  <si>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</si>
  <si>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</si>
  <si>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</si>
  <si>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</si>
  <si>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</si>
  <si>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</si>
  <si>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</si>
  <si>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</si>
  <si>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</si>
  <si>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</si>
  <si>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</si>
  <si>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</si>
  <si>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</si>
  <si>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</si>
  <si>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</si>
  <si>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</si>
  <si>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</si>
  <si>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</si>
  <si>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</si>
  <si>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</si>
  <si>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</si>
  <si>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</si>
  <si>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</si>
  <si>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</si>
  <si>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</si>
  <si>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</si>
  <si>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</si>
  <si>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</si>
  <si>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</si>
  <si>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</si>
  <si>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</si>
  <si>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</si>
  <si>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</si>
  <si>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</si>
  <si>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</si>
  <si>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</si>
  <si>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</si>
  <si>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</si>
  <si>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</si>
  <si>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</si>
  <si>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</si>
  <si>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</si>
  <si>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</si>
  <si>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</si>
  <si>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</si>
  <si>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</si>
  <si>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</si>
  <si>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</si>
  <si>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</si>
  <si>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</si>
  <si>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</si>
  <si>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</si>
  <si>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</si>
  <si>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</si>
  <si>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</si>
  <si>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</si>
  <si>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</si>
  <si>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</si>
  <si>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</si>
  <si>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</si>
  <si>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</si>
  <si>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</si>
  <si>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</si>
  <si>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</si>
  <si>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</si>
  <si>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</si>
  <si>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</si>
  <si>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</si>
  <si>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</si>
  <si>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</si>
  <si>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</si>
  <si>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</si>
  <si>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</si>
  <si>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</si>
  <si>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</si>
  <si>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</si>
  <si>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</si>
  <si>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</si>
  <si>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</si>
  <si>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</si>
  <si>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</si>
  <si>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</si>
  <si>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</si>
  <si>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</si>
  <si>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</si>
  <si>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</si>
  <si>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</si>
  <si>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</si>
  <si>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</si>
  <si>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</si>
  <si>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</si>
  <si>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</si>
  <si>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</si>
  <si>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</si>
  <si>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</si>
  <si>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</si>
  <si>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</si>
  <si>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</si>
  <si>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</si>
  <si>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</si>
  <si>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</si>
  <si>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</si>
  <si>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</si>
  <si>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</si>
  <si>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</si>
  <si>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</si>
  <si>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</si>
  <si>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</si>
  <si>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</si>
  <si>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</si>
  <si>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</si>
  <si>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</si>
  <si>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</si>
  <si>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</si>
  <si>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</si>
  <si>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</si>
  <si>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</si>
  <si>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</si>
  <si>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</si>
  <si>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</si>
  <si>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</si>
  <si>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</si>
  <si>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</si>
  <si>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</si>
  <si>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</si>
  <si>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</si>
  <si>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</si>
  <si>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</si>
  <si>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</si>
  <si>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</si>
  <si>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</si>
  <si>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</si>
  <si>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</si>
  <si>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</si>
  <si>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</si>
  <si>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</si>
  <si>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</si>
  <si>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</si>
  <si>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</si>
  <si>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</si>
  <si>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</si>
  <si>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</si>
  <si>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</si>
  <si>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</si>
  <si>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</si>
  <si>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</si>
  <si>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</si>
  <si>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</si>
  <si>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</si>
  <si>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</si>
  <si>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</si>
  <si>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</si>
  <si>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</si>
  <si>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</si>
  <si>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</si>
  <si>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</si>
  <si>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</si>
  <si>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</si>
  <si>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</si>
  <si>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</si>
  <si>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</si>
  <si>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</si>
  <si>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</si>
  <si>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</si>
  <si>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</si>
  <si>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</si>
  <si>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</si>
  <si>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</si>
  <si>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</si>
  <si>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</si>
  <si>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</si>
  <si>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</si>
  <si>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</si>
  <si>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</si>
  <si>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</si>
  <si>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</si>
  <si>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</si>
  <si>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</si>
  <si>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</si>
  <si>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</si>
  <si>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</si>
  <si>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</si>
  <si>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</si>
  <si>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</si>
  <si>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</si>
  <si>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</si>
  <si>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</si>
  <si>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</si>
  <si>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</si>
  <si>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</si>
  <si>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</si>
  <si>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</si>
  <si>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</si>
  <si>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</si>
  <si>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</si>
  <si>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</si>
  <si>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</si>
  <si>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</si>
  <si>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</si>
  <si>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</si>
  <si>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</si>
  <si>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</si>
  <si>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</si>
  <si>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</si>
  <si>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</si>
  <si>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</si>
  <si>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</si>
  <si>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</si>
  <si>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</si>
  <si>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</si>
  <si>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</si>
  <si>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</si>
  <si>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</si>
  <si>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</si>
  <si>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</si>
  <si>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</si>
  <si>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</si>
  <si>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</si>
  <si>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</si>
  <si>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</si>
  <si>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</si>
  <si>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</si>
  <si>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</si>
  <si>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</si>
  <si>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</si>
  <si>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</si>
  <si>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</si>
  <si>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</si>
  <si>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</si>
  <si>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</si>
  <si>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</si>
  <si>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</si>
  <si>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</si>
  <si>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</si>
  <si>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</si>
  <si>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</si>
  <si>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</si>
  <si>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</si>
  <si>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</si>
  <si>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</si>
  <si>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</si>
  <si>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</si>
  <si>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</si>
  <si>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</si>
  <si>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</si>
  <si>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</si>
  <si>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</si>
  <si>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</si>
  <si>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</si>
  <si>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</si>
  <si>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</si>
  <si>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</si>
  <si>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</si>
  <si>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</si>
  <si>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</si>
  <si>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</si>
  <si>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</si>
  <si>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</si>
  <si>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</si>
  <si>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</si>
  <si>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</si>
  <si>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</si>
  <si>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</si>
  <si>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</si>
  <si>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</si>
  <si>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</si>
  <si>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</si>
  <si>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</si>
  <si>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</si>
  <si>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</si>
  <si>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</si>
  <si>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</si>
  <si>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</si>
  <si>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</si>
  <si>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</si>
  <si>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</si>
  <si>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</si>
  <si>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</si>
  <si>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</si>
  <si>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</si>
  <si>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</si>
  <si>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</si>
  <si>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</si>
  <si>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</si>
  <si>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</si>
  <si>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</si>
  <si>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</si>
  <si>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</si>
  <si>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</si>
  <si>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</si>
  <si>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</si>
  <si>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</si>
  <si>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</si>
  <si>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</si>
  <si>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</si>
  <si>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</si>
  <si>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</si>
  <si>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</si>
  <si>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</si>
  <si>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</si>
  <si>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</si>
  <si>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</si>
  <si>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</si>
  <si>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</si>
  <si>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</si>
  <si>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</si>
  <si>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</si>
  <si>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</si>
  <si>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</si>
  <si>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</si>
  <si>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</si>
  <si>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</si>
  <si>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</si>
  <si>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</si>
  <si>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</si>
  <si>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</si>
  <si>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</si>
  <si>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</si>
  <si>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</si>
  <si>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</si>
  <si>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</si>
  <si>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</si>
  <si>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</si>
  <si>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</si>
  <si>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</si>
  <si>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</si>
  <si>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</si>
  <si>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</si>
  <si>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</si>
  <si>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</si>
  <si>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</si>
  <si>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</si>
  <si>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</si>
  <si>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</si>
  <si>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</si>
  <si>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</si>
  <si>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</si>
  <si>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</si>
  <si>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</si>
  <si>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</si>
  <si>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</si>
  <si>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</si>
  <si>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</si>
  <si>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</si>
  <si>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</si>
  <si>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</si>
  <si>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</si>
  <si>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</si>
  <si>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</si>
  <si>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</si>
  <si>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</si>
  <si>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</si>
  <si>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</si>
  <si>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</si>
  <si>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</si>
  <si>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</si>
  <si>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</si>
  <si>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</si>
  <si>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</si>
  <si>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</si>
  <si>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</si>
  <si>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</si>
  <si>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</si>
  <si>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</si>
  <si>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</si>
  <si>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</si>
  <si>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</si>
  <si>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</si>
  <si>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</si>
  <si>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</si>
  <si>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</si>
  <si>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</si>
  <si>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</si>
  <si>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</si>
  <si>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</si>
  <si>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</si>
  <si>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</si>
  <si>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</si>
  <si>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</si>
  <si>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</si>
  <si>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</si>
  <si>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</si>
  <si>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</si>
  <si>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</si>
  <si>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</si>
  <si>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</si>
  <si>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</si>
  <si>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</si>
  <si>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</si>
  <si>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</si>
  <si>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</si>
  <si>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</si>
  <si>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</si>
  <si>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</si>
  <si>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</si>
  <si>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</si>
  <si>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</si>
  <si>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</si>
  <si>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</si>
  <si>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</si>
  <si>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</si>
  <si>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</si>
  <si>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</si>
  <si>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</si>
  <si>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</si>
  <si>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</si>
  <si>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</si>
  <si>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</si>
  <si>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</si>
  <si>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</si>
  <si>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</si>
  <si>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</si>
  <si>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</si>
  <si>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</si>
  <si>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</si>
  <si>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</si>
  <si>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</si>
  <si>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</si>
  <si>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</si>
  <si>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</si>
  <si>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</si>
  <si>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</si>
  <si>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</si>
  <si>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</si>
  <si>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</si>
  <si>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</si>
  <si>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</si>
  <si>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</si>
  <si>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</si>
  <si>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</si>
  <si>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</si>
  <si>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</si>
  <si>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</si>
  <si>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</si>
  <si>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</si>
  <si>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</si>
  <si>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</si>
  <si>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</si>
  <si>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</si>
  <si>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</si>
  <si>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</si>
  <si>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</si>
  <si>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</si>
  <si>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</si>
  <si>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</si>
  <si>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</si>
  <si>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</si>
  <si>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</si>
  <si>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</si>
  <si>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</si>
  <si>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</si>
  <si>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</si>
  <si>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</si>
  <si>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</si>
  <si>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</si>
  <si>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</si>
  <si>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</si>
  <si>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</si>
  <si>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</si>
  <si>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</si>
  <si>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</si>
  <si>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</si>
  <si>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</si>
  <si>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</si>
  <si>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</si>
  <si>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</si>
  <si>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</si>
  <si>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</si>
  <si>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</si>
  <si>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</si>
  <si>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</si>
  <si>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</si>
  <si>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</si>
  <si>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</si>
  <si>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</si>
  <si>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</si>
  <si>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</si>
  <si>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</si>
  <si>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</si>
  <si>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</si>
  <si>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</si>
  <si>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</si>
  <si>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</si>
  <si>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</si>
  <si>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</si>
  <si>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</si>
  <si>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</si>
  <si>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</si>
  <si>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</si>
  <si>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</si>
  <si>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</si>
  <si>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</si>
  <si>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</si>
  <si>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</si>
  <si>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</si>
  <si>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</si>
  <si>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</si>
  <si>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</si>
  <si>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</si>
  <si>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</si>
  <si>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</si>
  <si>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</si>
  <si>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</si>
  <si>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</si>
  <si>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</si>
  <si>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</si>
  <si>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</si>
  <si>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</si>
  <si>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</si>
  <si>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</si>
  <si>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</si>
  <si>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</si>
  <si>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</si>
  <si>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</si>
  <si>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</si>
  <si>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</si>
  <si>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</si>
  <si>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</si>
  <si>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</si>
  <si>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</si>
  <si>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</si>
  <si>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</si>
  <si>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</si>
  <si>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</si>
  <si>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</si>
  <si>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</si>
  <si>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</si>
  <si>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</si>
  <si>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</si>
  <si>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</si>
  <si>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</si>
  <si>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</si>
  <si>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</si>
  <si>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</si>
  <si>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</si>
  <si>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</si>
  <si>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</si>
  <si>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</si>
  <si>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</si>
  <si>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</si>
  <si>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</si>
  <si>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</si>
  <si>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</si>
  <si>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</si>
  <si>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</si>
  <si>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</si>
  <si>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</si>
  <si>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</si>
  <si>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</si>
  <si>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</si>
  <si>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</si>
  <si>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</si>
  <si>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</si>
  <si>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</si>
  <si>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</si>
  <si>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</si>
  <si>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</si>
  <si>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</si>
  <si>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</si>
  <si>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</si>
  <si>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</si>
  <si>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</si>
  <si>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</si>
  <si>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</si>
  <si>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</si>
  <si>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</si>
  <si>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</si>
  <si>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</si>
  <si>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</si>
  <si>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</si>
  <si>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</si>
  <si>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</si>
  <si>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</si>
  <si>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</si>
  <si>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</si>
  <si>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</si>
  <si>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</si>
  <si>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</si>
  <si>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</si>
  <si>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</si>
  <si>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</si>
  <si>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</si>
  <si>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</si>
  <si>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</si>
  <si>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</si>
  <si>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</si>
  <si>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</si>
  <si>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</si>
  <si>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</si>
  <si>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</si>
  <si>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</si>
  <si>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</si>
  <si>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</si>
  <si>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</si>
  <si>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</si>
  <si>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</si>
  <si>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</si>
  <si>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</si>
  <si>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</si>
  <si>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</si>
  <si>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</si>
  <si>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</si>
  <si>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</si>
  <si>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</si>
  <si>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</si>
  <si>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</si>
  <si>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</si>
  <si>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</si>
  <si>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</si>
  <si>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</si>
  <si>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</si>
  <si>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</si>
  <si>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</si>
  <si>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</si>
  <si>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</si>
  <si>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</si>
  <si>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</si>
  <si>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</si>
  <si>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</si>
  <si>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</si>
  <si>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</si>
  <si>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</si>
  <si>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</si>
  <si>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</si>
  <si>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</si>
  <si>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</si>
  <si>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</si>
  <si>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</si>
  <si>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</si>
  <si>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</si>
  <si>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</si>
  <si>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</si>
  <si>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</si>
  <si>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</si>
  <si>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</si>
  <si>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</si>
  <si>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</si>
  <si>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</si>
  <si>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</si>
  <si>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</si>
  <si>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</si>
  <si>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</si>
  <si>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</si>
  <si>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</si>
  <si>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</si>
  <si>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</si>
  <si>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</si>
  <si>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</si>
  <si>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</si>
  <si>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</si>
  <si>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</si>
  <si>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</si>
  <si>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</si>
  <si>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</si>
  <si>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</si>
  <si>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</si>
  <si>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</si>
  <si>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</si>
  <si>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</si>
  <si>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</si>
  <si>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</si>
  <si>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</si>
  <si>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</si>
  <si>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</si>
  <si>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</si>
  <si>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</si>
  <si>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</si>
  <si>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</si>
  <si>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</si>
  <si>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</si>
  <si>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</si>
  <si>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</si>
  <si>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</si>
  <si>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</si>
  <si>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</si>
  <si>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</si>
  <si>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</si>
  <si>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</si>
  <si>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</si>
  <si>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</si>
  <si>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</si>
  <si>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</si>
  <si>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</si>
  <si>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</si>
  <si>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</si>
  <si>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</si>
  <si>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</si>
  <si>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</si>
  <si>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</si>
  <si>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</si>
  <si>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</si>
  <si>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</si>
  <si>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</si>
  <si>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</si>
  <si>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</si>
  <si>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</si>
  <si>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</si>
  <si>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</si>
  <si>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</si>
  <si>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</si>
  <si>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</si>
  <si>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</si>
  <si>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</si>
  <si>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</si>
  <si>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</si>
  <si>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</si>
  <si>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</si>
  <si>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</si>
  <si>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</si>
  <si>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</si>
  <si>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</si>
  <si>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</si>
  <si>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</si>
  <si>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</si>
  <si>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</si>
  <si>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</si>
  <si>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</si>
  <si>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</si>
  <si>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</si>
  <si>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</si>
  <si>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</si>
  <si>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</si>
  <si>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</si>
  <si>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</si>
  <si>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</si>
  <si>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</si>
  <si>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</si>
  <si>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</si>
  <si>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</si>
  <si>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</si>
  <si>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</si>
  <si>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</si>
  <si>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</si>
  <si>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</si>
  <si>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</si>
  <si>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</si>
  <si>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</si>
  <si>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</si>
  <si>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</si>
  <si>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</si>
  <si>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</si>
  <si>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</si>
  <si>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</si>
  <si>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</si>
  <si>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</si>
  <si>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</si>
  <si>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</si>
  <si>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</si>
  <si>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</si>
  <si>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</si>
  <si>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</si>
  <si>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</si>
  <si>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</si>
  <si>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</si>
  <si>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</si>
  <si>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</si>
  <si>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</si>
  <si>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</si>
  <si>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</si>
  <si>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</si>
  <si>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</si>
  <si>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</si>
  <si>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</si>
  <si>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</si>
  <si>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</si>
  <si>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</si>
  <si>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</si>
  <si>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</si>
  <si>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</si>
  <si>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</si>
  <si>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</si>
  <si>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</si>
  <si>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</si>
  <si>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</si>
  <si>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</si>
  <si>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</si>
  <si>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</si>
  <si>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</si>
  <si>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</si>
  <si>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</si>
  <si>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</si>
  <si>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</si>
  <si>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</si>
  <si>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</si>
  <si>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</si>
  <si>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</si>
  <si>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</si>
  <si>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</si>
  <si>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</si>
  <si>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</si>
  <si>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</si>
  <si>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</si>
  <si>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</si>
  <si>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</si>
  <si>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</si>
  <si>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</si>
  <si>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</si>
  <si>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</si>
  <si>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</si>
  <si>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</si>
  <si>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</si>
  <si>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</si>
  <si>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</si>
  <si>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</si>
  <si>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</si>
  <si>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</si>
  <si>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</si>
  <si>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</si>
  <si>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</si>
  <si>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</si>
  <si>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</si>
  <si>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</si>
  <si>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</si>
  <si>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</si>
  <si>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</si>
  <si>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</si>
  <si>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</si>
  <si>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</si>
  <si>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</si>
  <si>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</si>
  <si>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</si>
  <si>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</si>
  <si>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</si>
  <si>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</si>
  <si>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</si>
  <si>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</si>
  <si>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</si>
  <si>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</si>
  <si>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</si>
  <si>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</si>
  <si>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</si>
  <si>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</si>
  <si>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</si>
  <si>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</si>
  <si>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</si>
  <si>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</si>
  <si>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</si>
  <si>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</si>
  <si>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</si>
  <si>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</si>
  <si>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</si>
  <si>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</si>
  <si>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</si>
  <si>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</si>
  <si>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</si>
  <si>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</si>
  <si>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</si>
  <si>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</si>
  <si>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</si>
  <si>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</si>
  <si>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</si>
  <si>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</si>
  <si>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</si>
  <si>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</si>
  <si>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</si>
  <si>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</si>
  <si>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</si>
  <si>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</si>
  <si>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</si>
  <si>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</si>
  <si>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</si>
  <si>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</si>
  <si>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</si>
  <si>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</si>
  <si>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</si>
  <si>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</si>
  <si>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</si>
  <si>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</si>
  <si>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</si>
  <si>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</si>
  <si>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</si>
  <si>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</si>
  <si>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</si>
  <si>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</si>
  <si>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</si>
  <si>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</si>
  <si>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</si>
  <si>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</si>
  <si>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</si>
  <si>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</si>
  <si>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</si>
  <si>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</si>
  <si>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</si>
  <si>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</si>
  <si>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</si>
  <si>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</si>
  <si>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</si>
  <si>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</si>
  <si>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</si>
  <si>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</si>
  <si>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</si>
  <si>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</si>
  <si>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</si>
  <si>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</si>
  <si>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</si>
  <si>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</si>
  <si>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</si>
  <si>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</si>
  <si>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</si>
  <si>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</si>
  <si>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</si>
  <si>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</si>
  <si>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</si>
  <si>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</si>
  <si>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</si>
  <si>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</si>
  <si>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</si>
  <si>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</si>
  <si>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</si>
  <si>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</si>
  <si>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</si>
  <si>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</si>
  <si>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</si>
  <si>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</si>
  <si>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</si>
  <si>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</si>
  <si>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</si>
  <si>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</si>
  <si>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</si>
  <si>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</si>
  <si>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</si>
  <si>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</si>
  <si>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</si>
  <si>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</si>
  <si>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</si>
  <si>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</si>
  <si>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</si>
  <si>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</si>
  <si>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</si>
  <si>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</si>
  <si>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</si>
  <si>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</si>
  <si>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</si>
  <si>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</si>
  <si>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</si>
  <si>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</si>
  <si>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</si>
  <si>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</si>
  <si>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</si>
  <si>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</si>
  <si>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</si>
  <si>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</si>
  <si>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</si>
  <si>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</si>
  <si>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</si>
  <si>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</si>
  <si>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</si>
  <si>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</si>
  <si>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</si>
  <si>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</si>
  <si>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</si>
  <si>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</si>
  <si>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</si>
  <si>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</si>
  <si>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</si>
  <si>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</si>
  <si>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</si>
  <si>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</si>
  <si>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</si>
  <si>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</si>
  <si>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</si>
  <si>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</si>
  <si>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</si>
  <si>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</si>
  <si>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</si>
  <si>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</si>
  <si>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</si>
  <si>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</si>
  <si>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</si>
  <si>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</si>
  <si>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</si>
  <si>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</si>
  <si>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</si>
  <si>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</si>
  <si>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</si>
  <si>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</si>
  <si>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</si>
  <si>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</si>
  <si>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</si>
  <si>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</si>
  <si>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</si>
  <si>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</si>
  <si>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</si>
  <si>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</si>
  <si>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</si>
  <si>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</si>
  <si>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</si>
  <si>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</si>
  <si>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</si>
  <si>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</si>
  <si>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</si>
  <si>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</si>
  <si>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</si>
  <si>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</si>
  <si>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</si>
  <si>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</si>
  <si>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</si>
  <si>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</si>
  <si>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</si>
  <si>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</si>
  <si>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</si>
  <si>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</si>
  <si>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</si>
  <si>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</si>
  <si>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</si>
  <si>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</si>
  <si>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</si>
  <si>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</si>
  <si>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</si>
  <si>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</si>
  <si>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</si>
  <si>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</si>
  <si>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</si>
  <si>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</si>
  <si>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</si>
  <si>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</si>
  <si>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</si>
  <si>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</si>
  <si>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</si>
  <si>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</si>
  <si>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</si>
  <si>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</si>
  <si>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</si>
  <si>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</si>
  <si>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</si>
  <si>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</si>
  <si>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</si>
  <si>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</si>
  <si>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</si>
  <si>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</si>
  <si>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</si>
  <si>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</si>
  <si>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</si>
  <si>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</si>
  <si>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</si>
  <si>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</si>
  <si>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</si>
  <si>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</si>
  <si>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</si>
  <si>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</si>
  <si>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</si>
  <si>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</si>
  <si>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</si>
  <si>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</si>
  <si>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</si>
  <si>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</si>
  <si>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</si>
  <si>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</si>
  <si>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</si>
  <si>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</si>
  <si>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</si>
  <si>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</si>
  <si>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</si>
  <si>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</si>
  <si>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</si>
  <si>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</si>
  <si>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</si>
  <si>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</si>
  <si>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</si>
  <si>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</si>
  <si>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</si>
  <si>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</si>
  <si>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</si>
  <si>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</si>
  <si>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</si>
  <si>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</si>
  <si>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</si>
  <si>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</si>
  <si>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</si>
  <si>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</si>
  <si>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</si>
  <si>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</si>
  <si>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</si>
  <si>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</si>
  <si>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</si>
  <si>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</si>
  <si>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</si>
  <si>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</si>
  <si>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</si>
  <si>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</si>
  <si>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</si>
  <si>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</si>
  <si>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</si>
  <si>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</si>
  <si>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</si>
  <si>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</si>
  <si>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</si>
  <si>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</si>
  <si>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</si>
  <si>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</si>
  <si>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</si>
  <si>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</si>
  <si>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</si>
  <si>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</si>
  <si>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</si>
  <si>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</si>
  <si>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</si>
  <si>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</si>
  <si>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</si>
  <si>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</si>
  <si>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</si>
  <si>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</si>
  <si>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</si>
  <si>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</si>
  <si>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</si>
  <si>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</si>
  <si>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</si>
  <si>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</si>
  <si>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</si>
  <si>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</si>
  <si>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</si>
  <si>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</si>
  <si>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</si>
  <si>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</si>
  <si>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</si>
  <si>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</si>
  <si>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</si>
  <si>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</si>
  <si>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</si>
  <si>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</si>
  <si>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</si>
  <si>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</si>
  <si>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</si>
  <si>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</si>
  <si>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</si>
  <si>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</si>
  <si>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</si>
  <si>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</si>
  <si>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</si>
  <si>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</si>
  <si>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</si>
  <si>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</si>
  <si>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</si>
  <si>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</si>
  <si>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</si>
  <si>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</si>
  <si>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</si>
  <si>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</si>
  <si>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</si>
  <si>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</si>
  <si>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</si>
  <si>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</si>
  <si>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</si>
  <si>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</si>
  <si>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</si>
  <si>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</si>
  <si>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</si>
  <si>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</si>
  <si>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</si>
  <si>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</si>
  <si>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</si>
  <si>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</si>
  <si>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</si>
  <si>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</si>
  <si>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</si>
  <si>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</si>
  <si>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</si>
  <si>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</si>
  <si>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</si>
  <si>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</si>
  <si>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</si>
  <si>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</si>
  <si>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</si>
  <si>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</si>
  <si>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</si>
  <si>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</si>
  <si>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</si>
  <si>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</si>
  <si>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</si>
  <si>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</si>
  <si>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</si>
  <si>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</si>
  <si>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</si>
  <si>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</si>
  <si>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</si>
  <si>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</si>
  <si>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</si>
  <si>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</si>
  <si>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</si>
  <si>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</si>
  <si>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</si>
  <si>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</si>
  <si>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</si>
  <si>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</si>
  <si>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</si>
  <si>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</si>
  <si>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</si>
  <si>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</si>
  <si>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</si>
  <si>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</si>
  <si>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</si>
  <si>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</si>
  <si>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</si>
  <si>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</si>
  <si>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</si>
  <si>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</si>
  <si>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</si>
  <si>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</si>
  <si>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</si>
  <si>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</si>
  <si>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</si>
  <si>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</si>
  <si>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</si>
  <si>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</si>
  <si>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</si>
  <si>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</si>
  <si>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</si>
  <si>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</si>
  <si>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</si>
  <si>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</si>
  <si>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</si>
  <si>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</si>
  <si>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</si>
  <si>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</si>
  <si>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</si>
  <si>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</si>
  <si>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</si>
  <si>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</si>
  <si>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</si>
  <si>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</si>
  <si>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</si>
  <si>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</si>
  <si>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</si>
  <si>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</si>
  <si>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</si>
  <si>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</si>
  <si>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</si>
  <si>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</si>
  <si>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</si>
  <si>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</si>
  <si>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</si>
  <si>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</si>
  <si>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</si>
  <si>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</si>
  <si>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</si>
  <si>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</si>
  <si>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</si>
  <si>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</si>
  <si>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</si>
  <si>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</si>
  <si>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</si>
  <si>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</si>
  <si>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</si>
  <si>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</si>
  <si>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</si>
  <si>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</si>
  <si>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</si>
  <si>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</si>
  <si>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</si>
  <si>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</si>
  <si>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</si>
  <si>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</si>
  <si>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</si>
  <si>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</si>
  <si>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</si>
  <si>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</si>
  <si>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</si>
  <si>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</si>
  <si>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</si>
  <si>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</si>
  <si>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</si>
  <si>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</si>
  <si>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</si>
  <si>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</si>
  <si>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</si>
  <si>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</si>
  <si>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</si>
  <si>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</si>
  <si>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</si>
  <si>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</si>
  <si>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</si>
  <si>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</si>
  <si>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</si>
  <si>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</si>
  <si>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</si>
  <si>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</si>
  <si>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</si>
  <si>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</si>
  <si>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</si>
  <si>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</si>
  <si>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</si>
  <si>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</si>
  <si>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</si>
  <si>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</si>
  <si>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</si>
  <si>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</si>
  <si>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</si>
  <si>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</si>
  <si>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</si>
  <si>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</si>
  <si>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</si>
  <si>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</si>
  <si>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</si>
  <si>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</si>
  <si>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</si>
  <si>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</si>
  <si>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</si>
  <si>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</si>
  <si>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</si>
  <si>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</si>
  <si>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</si>
  <si>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</si>
  <si>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</si>
  <si>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</si>
  <si>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</si>
  <si>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</si>
  <si>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</si>
  <si>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</si>
  <si>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</si>
  <si>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</si>
  <si>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</si>
  <si>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</si>
  <si>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</si>
  <si>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</si>
  <si>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</si>
  <si>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</si>
  <si>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</si>
  <si>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</si>
  <si>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</si>
  <si>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</si>
  <si>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</si>
  <si>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</si>
  <si>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</si>
  <si>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</si>
  <si>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</si>
  <si>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</si>
  <si>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</si>
  <si>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</si>
  <si>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</si>
  <si>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</si>
  <si>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</si>
  <si>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</si>
  <si>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</si>
  <si>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</si>
  <si>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</si>
  <si>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</si>
  <si>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</si>
  <si>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</si>
  <si>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</si>
  <si>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</si>
  <si>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</si>
  <si>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</si>
  <si>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</si>
  <si>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</si>
  <si>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</si>
  <si>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</si>
  <si>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</si>
  <si>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</si>
  <si>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</si>
  <si>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</si>
  <si>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</si>
  <si>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</si>
  <si>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</si>
  <si>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</si>
  <si>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</si>
  <si>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</si>
  <si>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</si>
  <si>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</si>
  <si>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</si>
  <si>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</si>
  <si>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</si>
  <si>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</si>
  <si>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</si>
  <si>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</si>
  <si>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</si>
  <si>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</si>
  <si>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</si>
  <si>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</si>
  <si>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</si>
  <si>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</si>
  <si>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</si>
  <si>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</si>
  <si>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</si>
  <si>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</si>
  <si>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</si>
  <si>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</si>
  <si>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</si>
  <si>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</si>
  <si>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</si>
  <si>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</si>
  <si>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</si>
  <si>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</si>
  <si>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</si>
  <si>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</si>
  <si>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</si>
  <si>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</si>
  <si>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</si>
  <si>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</si>
  <si>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</si>
  <si>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</si>
  <si>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</si>
  <si>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</si>
  <si>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</si>
  <si>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</si>
  <si>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</si>
  <si>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</si>
  <si>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</si>
  <si>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</si>
  <si>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</si>
  <si>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</si>
  <si>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</si>
  <si>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</si>
  <si>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</si>
  <si>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</si>
  <si>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</si>
  <si>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</si>
  <si>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</si>
  <si>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</si>
  <si>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</si>
  <si>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</si>
  <si>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</si>
  <si>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</si>
  <si>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</si>
  <si>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</si>
  <si>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</si>
  <si>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</si>
  <si>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</si>
  <si>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</si>
  <si>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</si>
  <si>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</si>
  <si>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</si>
  <si>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</si>
  <si>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</si>
  <si>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</si>
  <si>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</si>
  <si>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</si>
  <si>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</si>
  <si>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</si>
  <si>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</si>
  <si>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</si>
  <si>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</si>
  <si>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</si>
  <si>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</si>
  <si>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</si>
  <si>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</si>
  <si>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</si>
  <si>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</si>
  <si>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</si>
  <si>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</si>
  <si>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</si>
  <si>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</si>
  <si>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</si>
  <si>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</si>
  <si>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</si>
  <si>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</si>
  <si>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</si>
  <si>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</si>
  <si>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</si>
  <si>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</si>
  <si>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</si>
  <si>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</si>
  <si>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</si>
  <si>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</si>
  <si>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</si>
  <si>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</si>
  <si>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</si>
  <si>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</si>
  <si>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</si>
  <si>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</si>
  <si>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</si>
  <si>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</si>
  <si>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</si>
  <si>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</si>
  <si>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</si>
  <si>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</si>
  <si>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</si>
  <si>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</si>
  <si>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</si>
  <si>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</si>
  <si>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</si>
  <si>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</si>
  <si>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</si>
  <si>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</si>
  <si>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</si>
  <si>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</si>
  <si>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</si>
  <si>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</si>
  <si>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</si>
  <si>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</si>
  <si>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</si>
  <si>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</si>
  <si>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</si>
  <si>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</si>
  <si>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</si>
  <si>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</si>
  <si>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</si>
  <si>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</si>
  <si>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</si>
  <si>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</si>
  <si>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</si>
  <si>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</si>
  <si>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</si>
  <si>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</si>
  <si>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</si>
  <si>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</si>
  <si>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</si>
  <si>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</si>
  <si>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</si>
  <si>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</si>
  <si>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</si>
  <si>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</si>
  <si>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</si>
  <si>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</si>
  <si>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</si>
  <si>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</si>
  <si>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</si>
  <si>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</si>
  <si>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</si>
  <si>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</si>
  <si>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</si>
  <si>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</si>
  <si>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</si>
  <si>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</si>
  <si>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</si>
  <si>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</si>
  <si>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</si>
  <si>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</si>
  <si>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</si>
  <si>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</si>
  <si>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</si>
  <si>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</si>
  <si>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</si>
  <si>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</si>
  <si>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</si>
  <si>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</si>
  <si>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</si>
  <si>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</si>
  <si>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</si>
  <si>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</si>
  <si>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</si>
  <si>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</si>
  <si>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</si>
  <si>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</si>
  <si>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</si>
  <si>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</si>
  <si>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</si>
  <si>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</si>
  <si>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</si>
  <si>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</si>
  <si>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</si>
  <si>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</si>
  <si>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</si>
  <si>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</si>
  <si>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</si>
  <si>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</si>
  <si>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</si>
  <si>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</si>
  <si>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</si>
  <si>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</si>
  <si>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</si>
  <si>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</si>
  <si>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</si>
  <si>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</si>
  <si>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</si>
  <si>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</si>
  <si>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</si>
  <si>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</si>
  <si>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</si>
  <si>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</si>
  <si>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</si>
  <si>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</si>
  <si>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</si>
  <si>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</si>
  <si>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</si>
  <si>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</si>
  <si>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</si>
  <si>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</si>
  <si>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</si>
  <si>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</si>
  <si>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</si>
  <si>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</si>
  <si>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</si>
  <si>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</si>
  <si>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</si>
  <si>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</si>
  <si>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</si>
  <si>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</si>
  <si>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</si>
  <si>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</si>
  <si>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</si>
  <si>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</si>
  <si>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</si>
  <si>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</si>
  <si>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</si>
  <si>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</si>
  <si>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</si>
  <si>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</si>
  <si>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</si>
  <si>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</si>
  <si>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</si>
  <si>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</si>
  <si>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</si>
  <si>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</si>
  <si>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</si>
  <si>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</si>
  <si>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</si>
  <si>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</si>
  <si>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</si>
  <si>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</si>
  <si>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</si>
  <si>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</si>
  <si>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</si>
  <si>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</si>
  <si>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</si>
  <si>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</si>
  <si>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</si>
  <si>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</si>
  <si>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</si>
  <si>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</si>
  <si>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</si>
  <si>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</si>
  <si>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</si>
  <si>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</si>
  <si>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</si>
  <si>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</si>
  <si>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</si>
  <si>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</si>
  <si>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</si>
  <si>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</si>
  <si>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</si>
  <si>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</si>
  <si>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</si>
  <si>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</si>
  <si>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</si>
  <si>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</si>
  <si>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</si>
  <si>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</si>
  <si>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</si>
  <si>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</si>
  <si>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</si>
  <si>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</si>
  <si>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</si>
  <si>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</si>
  <si>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</si>
  <si>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</si>
  <si>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</si>
  <si>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</si>
  <si>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</si>
  <si>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</si>
  <si>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</si>
  <si>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</si>
  <si>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</si>
  <si>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</si>
  <si>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</si>
  <si>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</si>
  <si>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</si>
  <si>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</si>
  <si>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</si>
  <si>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</si>
  <si>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</si>
  <si>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</si>
  <si>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</si>
  <si>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</si>
  <si>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</si>
  <si>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</si>
  <si>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</si>
  <si>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</si>
  <si>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</si>
  <si>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</si>
  <si>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</si>
  <si>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</si>
  <si>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</si>
  <si>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</si>
  <si>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</si>
  <si>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</si>
  <si>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</si>
  <si>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</si>
  <si>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</si>
  <si>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</si>
  <si>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</si>
  <si>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</si>
  <si>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</si>
  <si>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</si>
  <si>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</si>
  <si>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</si>
  <si>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</si>
  <si>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</si>
  <si>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</si>
  <si>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</si>
  <si>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</si>
  <si>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</si>
  <si>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</si>
  <si>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</si>
  <si>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</si>
  <si>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</si>
  <si>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</si>
  <si>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</si>
  <si>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</si>
  <si>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</si>
  <si>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</si>
  <si>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</si>
  <si>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</si>
  <si>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</si>
  <si>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</si>
  <si>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</si>
  <si>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</si>
  <si>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</si>
  <si>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</si>
  <si>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</si>
  <si>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</si>
  <si>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</si>
  <si>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</si>
  <si>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</si>
  <si>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</si>
  <si>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</si>
  <si>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</si>
  <si>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</si>
  <si>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</si>
  <si>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</si>
  <si>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</si>
  <si>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</si>
  <si>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</si>
  <si>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</si>
  <si>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</si>
  <si>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</si>
  <si>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</si>
  <si>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</si>
  <si>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</si>
  <si>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</si>
  <si>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</si>
  <si>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</si>
  <si>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</si>
  <si>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</si>
  <si>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</si>
  <si>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</si>
  <si>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</si>
  <si>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</si>
  <si>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</si>
  <si>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</si>
  <si>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</si>
  <si>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</si>
  <si>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</si>
  <si>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</si>
  <si>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</si>
  <si>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</si>
  <si>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</si>
  <si>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</si>
  <si>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</si>
  <si>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</si>
  <si>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</si>
  <si>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</si>
  <si>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</si>
  <si>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</si>
  <si>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</si>
  <si>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</si>
  <si>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</si>
  <si>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</si>
  <si>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</si>
  <si>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</si>
  <si>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</si>
  <si>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</si>
  <si>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</si>
  <si>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</si>
  <si>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</si>
  <si>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</si>
  <si>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</si>
  <si>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</si>
  <si>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</si>
  <si>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</si>
  <si>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</si>
  <si>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</si>
  <si>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</si>
  <si>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</si>
  <si>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</si>
  <si>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</si>
  <si>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</si>
  <si>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</si>
  <si>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</si>
  <si>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</si>
  <si>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</si>
  <si>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</si>
  <si>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</si>
  <si>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</si>
  <si>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</si>
  <si>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</si>
  <si>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</si>
  <si>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</si>
  <si>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</si>
  <si>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</si>
  <si>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</si>
  <si>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</si>
  <si>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</si>
  <si>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</si>
  <si>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</si>
  <si>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</si>
  <si>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</si>
  <si>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</si>
  <si>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</si>
  <si>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</si>
  <si>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</si>
  <si>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</si>
  <si>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</si>
  <si>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</si>
  <si>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</si>
  <si>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</si>
  <si>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</si>
  <si>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</si>
  <si>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</si>
  <si>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</si>
  <si>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</si>
  <si>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</si>
  <si>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</si>
  <si>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</si>
  <si>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</si>
  <si>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</si>
  <si>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</si>
  <si>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</si>
  <si>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</si>
  <si>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</si>
  <si>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</si>
  <si>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</si>
  <si>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</si>
  <si>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</si>
  <si>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</si>
  <si>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</si>
  <si>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</si>
  <si>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</si>
  <si>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</si>
  <si>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</si>
  <si>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</si>
  <si>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</si>
  <si>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</si>
  <si>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</si>
  <si>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</si>
  <si>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</si>
  <si>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</si>
  <si>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</si>
  <si>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</si>
  <si>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</si>
  <si>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</si>
  <si>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</si>
  <si>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</si>
  <si>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</si>
  <si>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</si>
  <si>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</si>
  <si>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</si>
  <si>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</si>
  <si>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</si>
  <si>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</si>
  <si>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</si>
  <si>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</si>
  <si>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</si>
  <si>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</si>
  <si>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</si>
  <si>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</si>
  <si>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</si>
  <si>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</si>
  <si>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</si>
  <si>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</si>
  <si>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</si>
  <si>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</si>
  <si>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</si>
  <si>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</si>
  <si>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</si>
  <si>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</si>
  <si>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</si>
  <si>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</si>
  <si>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</si>
  <si>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</si>
  <si>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</si>
  <si>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</si>
  <si>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</si>
  <si>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</si>
  <si>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</si>
  <si>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</si>
  <si>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</si>
  <si>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</si>
  <si>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</si>
  <si>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</si>
  <si>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</si>
  <si>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</si>
  <si>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</si>
  <si>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</si>
  <si>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</si>
  <si>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</si>
  <si>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</si>
  <si>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</si>
  <si>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</si>
  <si>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</si>
  <si>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</si>
  <si>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</si>
  <si>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</si>
  <si>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</si>
  <si>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</si>
  <si>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</si>
  <si>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</si>
  <si>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</si>
  <si>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</si>
  <si>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</si>
  <si>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</si>
  <si>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</si>
  <si>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</si>
  <si>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</si>
  <si>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</si>
  <si>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</si>
  <si>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</si>
  <si>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</si>
  <si>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</si>
  <si>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</si>
  <si>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</si>
  <si>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</si>
  <si>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</si>
  <si>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</si>
  <si>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</si>
  <si>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</si>
  <si>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</si>
  <si>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</si>
  <si>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</si>
  <si>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</si>
  <si>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</si>
  <si>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</si>
  <si>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</si>
  <si>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</si>
  <si>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</si>
  <si>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</si>
  <si>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</si>
  <si>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</si>
  <si>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</si>
  <si>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</si>
  <si>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</si>
  <si>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</si>
  <si>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</si>
  <si>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</si>
  <si>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</si>
  <si>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</si>
  <si>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</si>
  <si>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</si>
  <si>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</si>
  <si>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</si>
  <si>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</si>
  <si>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</si>
  <si>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</si>
  <si>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</si>
  <si>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</si>
  <si>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</si>
  <si>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</si>
  <si>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</si>
  <si>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</si>
  <si>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</si>
  <si>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</si>
  <si>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</si>
  <si>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</si>
  <si>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</si>
  <si>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</si>
  <si>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</si>
  <si>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</si>
  <si>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</si>
  <si>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</si>
  <si>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</si>
  <si>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</si>
  <si>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</si>
  <si>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</si>
  <si>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</si>
  <si>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</si>
  <si>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</si>
  <si>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</si>
  <si>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</si>
  <si>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</si>
  <si>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</si>
  <si>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</si>
  <si>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</si>
  <si>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</si>
  <si>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</si>
  <si>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</si>
  <si>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</si>
  <si>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</si>
  <si>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</si>
  <si>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</si>
  <si>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</si>
  <si>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</si>
  <si>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</si>
  <si>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</si>
  <si>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</si>
  <si>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</si>
  <si>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</si>
  <si>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</si>
  <si>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</si>
  <si>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</si>
  <si>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</si>
  <si>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</si>
  <si>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</si>
  <si>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</si>
  <si>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</si>
  <si>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</si>
  <si>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</si>
  <si>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</si>
  <si>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</si>
  <si>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</si>
  <si>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</si>
  <si>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</si>
  <si>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</si>
  <si>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</si>
  <si>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</si>
  <si>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</si>
  <si>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</si>
  <si>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</si>
  <si>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</si>
  <si>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</si>
  <si>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</si>
  <si>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</si>
  <si>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</si>
  <si>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</si>
  <si>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</si>
  <si>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</si>
  <si>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</si>
  <si>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</si>
  <si>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</si>
  <si>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</si>
  <si>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</si>
  <si>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</si>
  <si>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</si>
  <si>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</si>
  <si>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</si>
  <si>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</si>
  <si>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</si>
  <si>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</si>
  <si>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</si>
  <si>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</si>
  <si>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</si>
  <si>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</si>
  <si>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</si>
  <si>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</si>
  <si>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</si>
  <si>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</si>
  <si>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</si>
  <si>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</si>
  <si>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</si>
  <si>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</si>
  <si>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</si>
  <si>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</si>
  <si>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</si>
  <si>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</si>
  <si>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</si>
  <si>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</si>
  <si>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</si>
  <si>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</si>
  <si>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</si>
  <si>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</si>
  <si>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</si>
  <si>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</si>
  <si>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</si>
  <si>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</si>
  <si>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</si>
  <si>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</si>
  <si>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</si>
  <si>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</si>
  <si>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</si>
  <si>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</si>
  <si>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</si>
  <si>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</si>
  <si>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</si>
  <si>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</si>
  <si>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</si>
  <si>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</si>
  <si>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</si>
  <si>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</si>
  <si>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</si>
  <si>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</si>
  <si>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</si>
  <si>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</si>
  <si>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</si>
  <si>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</si>
  <si>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</si>
  <si>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</si>
  <si>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</si>
  <si>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</si>
  <si>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</si>
  <si>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</si>
  <si>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</si>
  <si>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</si>
  <si>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</si>
  <si>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</si>
  <si>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</si>
  <si>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</si>
  <si>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</si>
  <si>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</si>
  <si>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</si>
  <si>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</si>
  <si>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</si>
  <si>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</si>
  <si>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</si>
  <si>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</si>
  <si>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</si>
  <si>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</si>
  <si>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</si>
  <si>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</si>
  <si>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</si>
  <si>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</si>
  <si>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</si>
  <si>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</si>
  <si>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</si>
  <si>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</si>
  <si>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</si>
  <si>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</si>
  <si>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</si>
  <si>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</si>
  <si>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</si>
  <si>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</si>
  <si>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</si>
  <si>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</si>
  <si>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</si>
  <si>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</si>
  <si>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</si>
  <si>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</si>
  <si>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</si>
  <si>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</si>
  <si>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</si>
  <si>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</si>
  <si>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</si>
  <si>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</si>
  <si>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</si>
  <si>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</si>
  <si>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</si>
  <si>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</si>
  <si>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</si>
  <si>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</si>
  <si>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</si>
  <si>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</si>
  <si>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</si>
  <si>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</si>
  <si>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</si>
  <si>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</si>
  <si>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</si>
  <si>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</si>
  <si>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</si>
  <si>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</si>
  <si>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</si>
  <si>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</si>
  <si>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</si>
  <si>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</si>
  <si>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</si>
  <si>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</si>
  <si>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</si>
  <si>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</si>
  <si>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</si>
  <si>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</si>
  <si>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</si>
  <si>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</si>
  <si>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</si>
  <si>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</si>
  <si>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</si>
  <si>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</si>
  <si>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</si>
  <si>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</si>
  <si>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</si>
  <si>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</si>
  <si>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</si>
  <si>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</si>
  <si>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</si>
  <si>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</si>
  <si>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</si>
  <si>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</si>
  <si>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</si>
  <si>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</si>
  <si>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</si>
  <si>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</si>
  <si>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</si>
  <si>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</si>
  <si>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</si>
  <si>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</si>
  <si>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</si>
  <si>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</si>
  <si>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</si>
  <si>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</si>
  <si>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</si>
  <si>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</si>
  <si>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</si>
  <si>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</si>
  <si>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</si>
  <si>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</si>
  <si>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</si>
  <si>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</si>
  <si>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</si>
  <si>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</si>
  <si>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</si>
  <si>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</si>
  <si>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</si>
  <si>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</si>
  <si>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</si>
  <si>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</si>
  <si>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</si>
  <si>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</si>
  <si>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</si>
  <si>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</si>
  <si>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</si>
  <si>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</si>
  <si>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</si>
  <si>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</si>
  <si>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</si>
  <si>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</si>
  <si>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</si>
  <si>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</si>
  <si>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</si>
  <si>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</si>
  <si>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</si>
  <si>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</si>
  <si>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</si>
  <si>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</si>
  <si>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</si>
  <si>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</si>
  <si>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</si>
  <si>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</si>
  <si>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</si>
  <si>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</si>
  <si>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</si>
  <si>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</si>
  <si>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</si>
  <si>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</si>
  <si>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</si>
  <si>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</si>
  <si>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</si>
  <si>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</si>
  <si>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</si>
  <si>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</si>
  <si>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</si>
  <si>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</si>
  <si>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</si>
  <si>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</si>
  <si>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</si>
  <si>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</si>
  <si>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</si>
  <si>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</si>
  <si>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</si>
  <si>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</si>
  <si>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</si>
  <si>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</si>
  <si>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</si>
  <si>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</si>
  <si>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</si>
  <si>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</si>
  <si>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</si>
  <si>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</si>
  <si>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</si>
  <si>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</si>
  <si>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</si>
  <si>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</si>
  <si>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</si>
  <si>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</si>
  <si>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</si>
  <si>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</si>
  <si>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</si>
  <si>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</si>
  <si>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</si>
  <si>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</si>
  <si>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</si>
  <si>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</si>
  <si>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</si>
  <si>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</si>
  <si>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</si>
  <si>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</si>
  <si>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</si>
  <si>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</si>
  <si>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</si>
  <si>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</si>
  <si>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</si>
  <si>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</si>
  <si>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</si>
  <si>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</si>
  <si>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</si>
  <si>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</si>
  <si>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</si>
  <si>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</si>
  <si>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</si>
  <si>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</si>
  <si>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</si>
  <si>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</si>
  <si>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</si>
  <si>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</si>
  <si>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</si>
  <si>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</si>
  <si>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</si>
  <si>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</si>
  <si>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</si>
  <si>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</si>
  <si>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</si>
  <si>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</si>
  <si>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</si>
  <si>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</si>
  <si>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</si>
  <si>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</si>
  <si>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</si>
  <si>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</si>
  <si>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</si>
  <si>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</si>
  <si>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</si>
  <si>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</si>
  <si>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</si>
  <si>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</si>
  <si>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</si>
  <si>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</si>
  <si>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</si>
  <si>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</si>
  <si>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</si>
  <si>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</si>
  <si>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</si>
  <si>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</si>
  <si>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</si>
  <si>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</si>
  <si>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</si>
  <si>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</si>
  <si>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</si>
  <si>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</si>
  <si>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</si>
  <si>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</si>
  <si>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</si>
  <si>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</si>
  <si>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</si>
  <si>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</si>
  <si>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</si>
  <si>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</si>
  <si>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</si>
  <si>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</si>
  <si>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</si>
  <si>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</si>
  <si>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</si>
  <si>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</si>
  <si>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</si>
  <si>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</si>
  <si>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</si>
  <si>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</si>
  <si>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</si>
  <si>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</si>
  <si>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</si>
  <si>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</si>
  <si>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</si>
  <si>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</si>
  <si>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</si>
  <si>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</si>
  <si>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</si>
  <si>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</si>
  <si>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</si>
  <si>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</si>
  <si>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</si>
  <si>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</si>
  <si>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</si>
  <si>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</si>
  <si>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</si>
  <si>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</si>
  <si>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</si>
  <si>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</si>
  <si>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</si>
  <si>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</si>
  <si>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</si>
  <si>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</si>
  <si>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</si>
  <si>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</si>
  <si>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</si>
  <si>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</si>
  <si>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</si>
  <si>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</si>
  <si>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</si>
  <si>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</si>
  <si>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</si>
  <si>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</si>
  <si>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</si>
  <si>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</si>
  <si>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</si>
  <si>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</si>
  <si>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</si>
  <si>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</si>
  <si>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</si>
  <si>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</si>
  <si>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</si>
  <si>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</si>
  <si>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</si>
  <si>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</si>
  <si>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</si>
  <si>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</si>
  <si>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</si>
  <si>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</si>
  <si>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</si>
  <si>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</si>
  <si>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</si>
  <si>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</si>
  <si>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</si>
  <si>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</si>
  <si>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</si>
  <si>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</si>
  <si>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</si>
  <si>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</si>
  <si>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</si>
  <si>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</si>
  <si>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</si>
  <si>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</si>
  <si>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</si>
  <si>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</si>
  <si>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</si>
  <si>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</si>
  <si>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</si>
  <si>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</si>
  <si>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</si>
  <si>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</si>
  <si>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</si>
  <si>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</si>
  <si>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</si>
  <si>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</si>
  <si>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</si>
  <si>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</si>
  <si>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</si>
  <si>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</si>
  <si>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</si>
  <si>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</si>
  <si>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</si>
  <si>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</si>
  <si>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</si>
  <si>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</si>
  <si>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</si>
  <si>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</si>
  <si>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</si>
  <si>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</si>
  <si>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</si>
  <si>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</si>
  <si>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</si>
  <si>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</si>
  <si>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</si>
  <si>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</si>
  <si>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</si>
  <si>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</si>
  <si>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</si>
  <si>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</si>
  <si>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</si>
  <si>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</si>
  <si>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</si>
  <si>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</si>
  <si>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</si>
  <si>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</si>
  <si>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</si>
  <si>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</si>
  <si>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</si>
  <si>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</si>
  <si>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</si>
  <si>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</si>
  <si>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</si>
  <si>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</si>
  <si>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</si>
  <si>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</si>
  <si>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</si>
  <si>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</si>
  <si>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</si>
  <si>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</si>
  <si>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</si>
  <si>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</si>
  <si>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</si>
  <si>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</si>
  <si>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</si>
  <si>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</si>
  <si>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</si>
  <si>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</si>
  <si>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</si>
  <si>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</si>
  <si>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</si>
  <si>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</si>
  <si>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</si>
  <si>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</si>
  <si>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</si>
  <si>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</si>
  <si>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</si>
  <si>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</si>
  <si>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</si>
  <si>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</si>
  <si>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</si>
  <si>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</si>
  <si>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</si>
  <si>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</si>
  <si>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</si>
  <si>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</si>
  <si>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</si>
  <si>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</si>
  <si>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</si>
  <si>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</si>
  <si>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</si>
  <si>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</si>
  <si>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</si>
  <si>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</si>
  <si>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</si>
  <si>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</si>
  <si>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</si>
  <si>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</si>
  <si>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</si>
  <si>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</si>
  <si>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</si>
  <si>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</si>
  <si>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</si>
  <si>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</si>
  <si>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</si>
  <si>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</si>
  <si>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</si>
  <si>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</si>
  <si>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</si>
  <si>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</si>
  <si>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</si>
  <si>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</si>
  <si>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</si>
  <si>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</si>
  <si>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</si>
  <si>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</si>
  <si>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</si>
  <si>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</si>
  <si>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</si>
  <si>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</si>
  <si>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</si>
  <si>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</si>
  <si>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</si>
  <si>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</si>
  <si>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</si>
  <si>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</si>
  <si>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</si>
  <si>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</si>
  <si>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</si>
  <si>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</si>
  <si>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</si>
  <si>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</si>
  <si>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</si>
  <si>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</si>
  <si>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</si>
  <si>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</si>
  <si>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</si>
  <si>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</si>
  <si>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</si>
  <si>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</si>
  <si>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</si>
  <si>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</si>
  <si>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</si>
  <si>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</si>
  <si>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</si>
  <si>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</si>
  <si>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</si>
  <si>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</si>
  <si>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</si>
  <si>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</si>
  <si>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</si>
  <si>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</si>
  <si>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</si>
  <si>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</si>
  <si>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</si>
  <si>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</si>
  <si>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</si>
  <si>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</si>
  <si>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</si>
  <si>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</si>
  <si>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</si>
  <si>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</si>
  <si>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</si>
  <si>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</si>
  <si>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</si>
  <si>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</si>
  <si>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</si>
  <si>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</si>
  <si>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</si>
  <si>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</si>
  <si>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</si>
  <si>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</si>
  <si>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</si>
  <si>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</si>
  <si>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</si>
  <si>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</si>
  <si>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</si>
  <si>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</si>
  <si>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</si>
  <si>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</si>
  <si>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</si>
  <si>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</si>
  <si>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</si>
  <si>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</si>
  <si>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</si>
  <si>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</si>
  <si>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</si>
  <si>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</si>
  <si>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</si>
  <si>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</si>
  <si>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</si>
  <si>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</si>
  <si>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</si>
  <si>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</si>
  <si>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</si>
  <si>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</si>
  <si>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</si>
  <si>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</si>
  <si>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</si>
  <si>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</si>
  <si>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</si>
  <si>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</si>
  <si>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</si>
  <si>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</si>
  <si>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</si>
  <si>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</si>
  <si>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</si>
  <si>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</si>
  <si>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</si>
  <si>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</si>
  <si>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</si>
  <si>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</si>
  <si>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</si>
  <si>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</si>
  <si>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</si>
  <si>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</si>
  <si>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</si>
  <si>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</si>
  <si>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</si>
  <si>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</si>
  <si>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</si>
  <si>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</si>
  <si>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</si>
  <si>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</si>
  <si>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</si>
  <si>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</si>
  <si>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</si>
  <si>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</si>
  <si>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</si>
  <si>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</si>
  <si>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</si>
  <si>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</si>
  <si>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</si>
  <si>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</si>
  <si>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</si>
  <si>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</si>
  <si>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</si>
  <si>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</si>
  <si>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</si>
  <si>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</si>
  <si>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</si>
  <si>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</si>
  <si>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</si>
  <si>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</si>
  <si>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</si>
  <si>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</si>
  <si>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</si>
  <si>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</si>
  <si>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</si>
  <si>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</si>
  <si>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</si>
  <si>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</si>
  <si>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</si>
  <si>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</si>
  <si>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</si>
  <si>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</si>
  <si>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</si>
  <si>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</si>
  <si>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</si>
  <si>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</si>
  <si>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</si>
  <si>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</si>
  <si>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</si>
  <si>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</si>
  <si>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</si>
  <si>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</si>
  <si>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</si>
  <si>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</si>
  <si>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</si>
  <si>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</si>
  <si>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</si>
  <si>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</si>
  <si>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</si>
  <si>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</si>
  <si>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</si>
  <si>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</si>
  <si>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</si>
  <si>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</si>
  <si>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</si>
  <si>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</si>
  <si>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</si>
  <si>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</si>
  <si>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</si>
  <si>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</si>
  <si>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</si>
  <si>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</si>
  <si>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</si>
  <si>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</si>
  <si>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</si>
  <si>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</si>
  <si>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</si>
  <si>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</si>
  <si>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</si>
  <si>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</si>
  <si>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</si>
  <si>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</si>
  <si>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</si>
  <si>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</si>
  <si>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</si>
  <si>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</si>
  <si>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</si>
  <si>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</si>
  <si>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</si>
  <si>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</si>
  <si>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</si>
  <si>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</si>
  <si>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</si>
  <si>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</si>
  <si>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</si>
  <si>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</si>
  <si>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</si>
  <si>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</si>
  <si>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</si>
  <si>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</si>
  <si>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</si>
  <si>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</si>
  <si>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</si>
  <si>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</si>
  <si>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</si>
  <si>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</si>
  <si>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</si>
  <si>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</si>
  <si>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</si>
  <si>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</si>
  <si>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</si>
  <si>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</si>
  <si>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</si>
  <si>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</si>
  <si>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</si>
  <si>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</si>
  <si>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</si>
  <si>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</si>
  <si>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</si>
  <si>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</si>
  <si>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</si>
  <si>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</si>
  <si>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</si>
  <si>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</si>
  <si>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</si>
  <si>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</si>
  <si>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</si>
  <si>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</si>
  <si>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</si>
  <si>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</si>
  <si>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</si>
  <si>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</si>
  <si>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</si>
  <si>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</si>
  <si>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</si>
  <si>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</si>
  <si>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</si>
  <si>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</si>
  <si>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</si>
  <si>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</si>
  <si>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</si>
  <si>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</si>
  <si>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</si>
  <si>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</si>
  <si>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</si>
  <si>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</si>
  <si>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</si>
  <si>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</si>
  <si>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</si>
  <si>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</si>
  <si>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</si>
  <si>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</si>
  <si>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</si>
  <si>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</si>
  <si>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</si>
  <si>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</si>
  <si>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</si>
  <si>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</si>
  <si>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</si>
  <si>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</si>
  <si>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</si>
  <si>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</si>
  <si>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</si>
  <si>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</si>
  <si>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</si>
  <si>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</si>
  <si>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</si>
  <si>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</si>
  <si>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</si>
  <si>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</si>
  <si>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</si>
  <si>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</si>
  <si>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</si>
  <si>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</si>
  <si>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</si>
  <si>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</si>
  <si>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</si>
  <si>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</si>
  <si>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</si>
  <si>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</si>
  <si>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</si>
  <si>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</si>
  <si>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</si>
  <si>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</si>
  <si>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</si>
  <si>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</si>
  <si>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</si>
  <si>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</si>
  <si>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</si>
  <si>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</si>
  <si>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</si>
  <si>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</si>
  <si>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</si>
  <si>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</si>
  <si>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</si>
  <si>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</si>
  <si>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</si>
  <si>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</si>
  <si>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</si>
  <si>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</si>
  <si>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</si>
  <si>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</si>
  <si>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</si>
  <si>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</si>
  <si>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</si>
  <si>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</si>
  <si>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</si>
  <si>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</si>
  <si>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</si>
  <si>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</si>
  <si>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</si>
  <si>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</si>
  <si>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</si>
  <si>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</si>
  <si>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</si>
  <si>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</si>
  <si>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</si>
  <si>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</si>
  <si>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</si>
  <si>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</si>
  <si>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</si>
  <si>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</si>
  <si>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</si>
  <si>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</si>
  <si>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</si>
  <si>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</si>
  <si>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</si>
  <si>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</si>
  <si>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</si>
  <si>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</si>
  <si>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</si>
  <si>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</si>
  <si>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</si>
  <si>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</si>
  <si>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</si>
  <si>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</si>
  <si>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</si>
  <si>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</si>
  <si>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</si>
  <si>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</si>
  <si>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</si>
  <si>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</si>
  <si>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</si>
  <si>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</si>
  <si>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</si>
  <si>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</si>
  <si>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</si>
  <si>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</si>
  <si>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</si>
  <si>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</si>
  <si>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</si>
  <si>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</si>
  <si>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</si>
  <si>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</si>
  <si>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</si>
  <si>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</si>
  <si>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</si>
  <si>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</si>
  <si>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</si>
  <si>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</si>
  <si>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</si>
  <si>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</si>
  <si>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</si>
  <si>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</si>
  <si>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</si>
  <si>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</si>
  <si>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</si>
  <si>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</si>
  <si>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</si>
  <si>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</si>
  <si>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</si>
  <si>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</si>
  <si>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</si>
  <si>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</si>
  <si>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</si>
  <si>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</si>
  <si>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</si>
  <si>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</si>
  <si>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</si>
  <si>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</si>
  <si>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</si>
  <si>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</si>
  <si>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</si>
  <si>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</si>
  <si>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</si>
  <si>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</si>
  <si>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</si>
  <si>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</si>
  <si>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</si>
  <si>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</si>
  <si>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</si>
  <si>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</si>
  <si>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</si>
  <si>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</si>
  <si>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</si>
  <si>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</si>
  <si>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</si>
  <si>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</si>
  <si>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</si>
  <si>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</si>
  <si>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</si>
  <si>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</si>
  <si>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</si>
  <si>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</si>
  <si>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</si>
  <si>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</si>
  <si>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</si>
  <si>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</si>
  <si>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</si>
  <si>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</si>
  <si>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</si>
  <si>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</si>
  <si>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</si>
  <si>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</si>
  <si>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</si>
  <si>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</si>
  <si>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</si>
  <si>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</si>
  <si>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</si>
  <si>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</si>
  <si>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</si>
  <si>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</si>
  <si>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</si>
  <si>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</si>
  <si>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</si>
  <si>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</si>
  <si>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</si>
  <si>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</si>
  <si>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</si>
  <si>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</si>
  <si>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</si>
  <si>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</si>
  <si>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</si>
  <si>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</si>
  <si>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</si>
  <si>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</si>
  <si>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</si>
  <si>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</si>
  <si>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</si>
  <si>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</si>
  <si>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</si>
  <si>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</si>
  <si>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</si>
  <si>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</si>
  <si>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</si>
  <si>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</si>
  <si>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</si>
  <si>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</si>
  <si>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</si>
  <si>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</si>
  <si>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</si>
  <si>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</si>
  <si>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</si>
  <si>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</si>
  <si>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</si>
  <si>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</si>
  <si>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</si>
  <si>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</si>
  <si>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</si>
  <si>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</si>
  <si>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</si>
  <si>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</si>
  <si>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</si>
  <si>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</si>
  <si>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</si>
  <si>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</si>
  <si>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</si>
  <si>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</si>
  <si>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</si>
  <si>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</si>
  <si>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</si>
  <si>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</si>
  <si>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</si>
  <si>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</si>
  <si>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</si>
  <si>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</si>
  <si>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</si>
  <si>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</si>
  <si>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</si>
  <si>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</si>
  <si>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</si>
  <si>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</si>
  <si>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</si>
  <si>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</si>
  <si>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</si>
  <si>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</si>
  <si>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</si>
  <si>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</si>
  <si>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</si>
  <si>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</si>
  <si>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</si>
  <si>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</si>
  <si>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</si>
  <si>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</si>
  <si>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</si>
  <si>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</si>
  <si>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</si>
  <si>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</si>
  <si>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</si>
  <si>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</si>
  <si>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</si>
  <si>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</si>
  <si>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</si>
  <si>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</si>
  <si>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</si>
  <si>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</si>
  <si>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</si>
  <si>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</si>
  <si>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</si>
  <si>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</si>
  <si>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</si>
  <si>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</si>
  <si>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</si>
  <si>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</si>
  <si>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</si>
  <si>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</si>
  <si>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</si>
  <si>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</si>
  <si>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</si>
  <si>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</si>
  <si>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</si>
  <si>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</si>
  <si>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</si>
  <si>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</si>
  <si>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</si>
  <si>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</si>
  <si>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</si>
  <si>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</si>
  <si>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</si>
  <si>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</si>
  <si>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</si>
  <si>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</si>
  <si>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</si>
  <si>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</si>
  <si>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</si>
  <si>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</si>
  <si>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</si>
  <si>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</si>
  <si>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</si>
  <si>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</si>
  <si>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</si>
  <si>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</si>
  <si>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</si>
  <si>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</si>
  <si>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</si>
  <si>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</si>
  <si>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</si>
  <si>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</si>
  <si>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</si>
  <si>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</si>
  <si>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</si>
  <si>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</si>
  <si>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</si>
  <si>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</si>
  <si>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</si>
  <si>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</si>
  <si>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</si>
  <si>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</si>
  <si>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</si>
  <si>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</si>
  <si>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</si>
  <si>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</si>
  <si>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</si>
  <si>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</si>
  <si>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</si>
  <si>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</si>
  <si>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</si>
  <si>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</si>
  <si>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</si>
  <si>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</si>
  <si>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</si>
  <si>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</si>
  <si>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</si>
  <si>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</si>
  <si>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</si>
  <si>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</si>
  <si>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</si>
  <si>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</si>
  <si>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</si>
  <si>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</si>
  <si>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</si>
  <si>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</si>
  <si>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</si>
  <si>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</si>
  <si>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</si>
  <si>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</si>
  <si>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</si>
  <si>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</si>
  <si>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</si>
  <si>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</si>
  <si>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</si>
  <si>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</si>
  <si>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</si>
  <si>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</si>
  <si>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</si>
  <si>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</si>
  <si>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</si>
  <si>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</si>
  <si>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</si>
  <si>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</si>
  <si>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</si>
  <si>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</si>
  <si>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</si>
  <si>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</si>
  <si>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</si>
  <si>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</si>
  <si>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</si>
  <si>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</si>
  <si>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</si>
  <si>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</si>
  <si>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</si>
  <si>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</si>
  <si>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</si>
  <si>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</si>
  <si>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</si>
  <si>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</si>
  <si>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</si>
  <si>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</si>
  <si>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</si>
  <si>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</si>
  <si>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</si>
  <si>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</si>
  <si>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</si>
  <si>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</si>
  <si>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</si>
  <si>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</si>
  <si>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</si>
  <si>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</si>
  <si>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</si>
  <si>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</si>
  <si>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</si>
  <si>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</si>
  <si>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</si>
  <si>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</si>
  <si>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</si>
  <si>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</si>
  <si>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</si>
  <si>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</si>
  <si>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</si>
  <si>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</si>
  <si>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</si>
  <si>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</si>
  <si>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</si>
  <si>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</si>
  <si>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</si>
  <si>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</si>
  <si>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</si>
  <si>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</si>
  <si>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</si>
  <si>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</si>
  <si>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</si>
  <si>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</si>
  <si>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</si>
  <si>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</si>
  <si>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</si>
  <si>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</si>
  <si>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</si>
  <si>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</si>
  <si>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</si>
  <si>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</si>
  <si>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</si>
  <si>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</si>
  <si>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</si>
  <si>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</si>
  <si>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</si>
  <si>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</si>
  <si>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</si>
  <si>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</si>
  <si>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</si>
  <si>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</si>
  <si>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</si>
  <si>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</si>
  <si>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</si>
  <si>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</si>
  <si>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</si>
  <si>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</si>
  <si>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</si>
  <si>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</si>
  <si>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</si>
  <si>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</si>
  <si>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</si>
  <si>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</si>
  <si>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</si>
  <si>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</si>
  <si>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</si>
  <si>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</si>
  <si>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</si>
  <si>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</si>
  <si>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</si>
  <si>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</si>
  <si>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</si>
  <si>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</si>
  <si>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</si>
  <si>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</si>
  <si>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</si>
  <si>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</si>
  <si>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</si>
  <si>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</si>
  <si>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</si>
  <si>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</si>
  <si>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</si>
  <si>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</si>
  <si>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</si>
  <si>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</si>
  <si>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</si>
  <si>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</si>
  <si>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</si>
  <si>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</si>
  <si>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</si>
  <si>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</si>
  <si>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</si>
  <si>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</si>
  <si>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</si>
  <si>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</si>
  <si>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</si>
  <si>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</si>
  <si>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</si>
  <si>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</si>
  <si>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</si>
  <si>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</si>
  <si>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</si>
  <si>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</si>
  <si>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</si>
  <si>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</si>
  <si>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</si>
  <si>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</si>
  <si>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</si>
  <si>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</si>
  <si>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</si>
  <si>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</si>
  <si>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</si>
  <si>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</si>
  <si>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</si>
  <si>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</si>
  <si>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</si>
  <si>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</si>
  <si>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</si>
  <si>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</si>
  <si>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</si>
  <si>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</si>
  <si>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</si>
  <si>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</si>
  <si>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</si>
  <si>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</si>
  <si>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</si>
  <si>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</si>
  <si>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</si>
  <si>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</si>
  <si>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</si>
  <si>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</si>
  <si>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</si>
  <si>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</si>
  <si>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</si>
  <si>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</si>
  <si>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</si>
  <si>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</si>
  <si>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</si>
  <si>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</si>
  <si>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</si>
  <si>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</si>
  <si>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</si>
  <si>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</si>
  <si>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</si>
  <si>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</si>
  <si>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</si>
  <si>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</si>
  <si>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</si>
  <si>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</si>
  <si>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</si>
  <si>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</si>
  <si>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</si>
  <si>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</si>
  <si>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</si>
  <si>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</si>
  <si>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</si>
  <si>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</si>
  <si>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</si>
  <si>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</si>
  <si>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</si>
  <si>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</si>
  <si>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</si>
  <si>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</si>
  <si>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</si>
  <si>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</si>
  <si>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</si>
  <si>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</si>
  <si>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</si>
  <si>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</si>
  <si>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</si>
  <si>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</si>
  <si>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</si>
  <si>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</si>
  <si>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</si>
  <si>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</si>
  <si>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</si>
  <si>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</si>
  <si>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</si>
  <si>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</si>
  <si>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</si>
  <si>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</si>
  <si>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</si>
  <si>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</si>
  <si>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</si>
  <si>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</si>
  <si>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</si>
  <si>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</si>
  <si>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</si>
  <si>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</si>
  <si>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</si>
  <si>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</si>
  <si>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</si>
  <si>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</si>
  <si>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</si>
  <si>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</si>
  <si>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</si>
  <si>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</si>
  <si>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</si>
  <si>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</si>
  <si>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</si>
  <si>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</si>
  <si>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</si>
  <si>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</si>
  <si>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</si>
  <si>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</si>
  <si>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</si>
  <si>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</si>
  <si>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</si>
  <si>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</si>
  <si>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</si>
  <si>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</si>
  <si>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</si>
  <si>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</si>
  <si>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</si>
  <si>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</si>
  <si>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</si>
  <si>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</si>
  <si>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</si>
  <si>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</si>
  <si>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</si>
  <si>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</si>
  <si>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</si>
  <si>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</si>
  <si>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</si>
  <si>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</si>
  <si>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</si>
  <si>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</si>
  <si>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</si>
  <si>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</si>
  <si>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</si>
  <si>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</si>
  <si>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</si>
  <si>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</si>
  <si>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</si>
  <si>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</si>
  <si>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</si>
  <si>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</si>
  <si>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</si>
  <si>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</si>
  <si>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</si>
  <si>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</si>
  <si>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</si>
  <si>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</si>
  <si>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</si>
  <si>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</si>
  <si>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</si>
  <si>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</si>
  <si>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</si>
  <si>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</si>
  <si>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</si>
  <si>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</si>
  <si>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</si>
  <si>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</si>
  <si>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</si>
  <si>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</si>
  <si>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</si>
  <si>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</si>
  <si>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</si>
  <si>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</si>
  <si>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</si>
  <si>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</si>
  <si>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</si>
  <si>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</si>
  <si>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</si>
  <si>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</si>
  <si>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</si>
  <si>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</si>
  <si>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</si>
  <si>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</si>
  <si>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</si>
  <si>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</si>
  <si>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</si>
  <si>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</si>
  <si>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</si>
  <si>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</si>
  <si>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</si>
  <si>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</si>
  <si>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</si>
  <si>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</si>
  <si>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</si>
  <si>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</si>
  <si>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</si>
  <si>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</si>
  <si>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</si>
  <si>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</si>
  <si>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</si>
  <si>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</si>
  <si>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</si>
  <si>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</si>
  <si>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</si>
  <si>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</si>
  <si>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</si>
  <si>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</si>
  <si>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</si>
  <si>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</si>
  <si>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</si>
  <si>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</si>
  <si>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</si>
  <si>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</si>
  <si>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</si>
  <si>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</si>
  <si>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</si>
  <si>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</si>
  <si>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</si>
  <si>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</si>
  <si>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</si>
  <si>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</si>
  <si>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</si>
  <si>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</si>
  <si>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</si>
  <si>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</si>
  <si>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</si>
  <si>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</si>
  <si>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</si>
  <si>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</si>
  <si>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</si>
  <si>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</si>
  <si>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</si>
  <si>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</si>
  <si>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</si>
  <si>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</si>
  <si>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</si>
  <si>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</si>
  <si>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</si>
  <si>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</si>
  <si>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</si>
  <si>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</si>
  <si>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</si>
  <si>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</si>
  <si>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</si>
  <si>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</si>
  <si>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</si>
  <si>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</si>
  <si>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</si>
  <si>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</si>
  <si>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</si>
  <si>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</si>
  <si>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</si>
  <si>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</si>
  <si>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</si>
  <si>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</si>
  <si>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</si>
  <si>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</si>
  <si>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</si>
  <si>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</si>
  <si>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</si>
  <si>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</si>
  <si>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</si>
  <si>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</si>
  <si>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</si>
  <si>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</si>
  <si>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</si>
  <si>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</si>
  <si>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</si>
  <si>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</si>
  <si>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</si>
  <si>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</si>
  <si>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</si>
  <si>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</si>
  <si>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</si>
  <si>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</si>
  <si>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</si>
  <si>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</si>
  <si>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</si>
  <si>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</si>
  <si>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</si>
  <si>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</si>
  <si>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</si>
  <si>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</si>
  <si>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</si>
  <si>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</si>
  <si>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</si>
  <si>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</si>
  <si>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</si>
  <si>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</si>
  <si>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</si>
  <si>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</si>
  <si>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</si>
  <si>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</si>
  <si>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</si>
  <si>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</si>
  <si>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</si>
  <si>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</si>
  <si>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</si>
  <si>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</si>
  <si>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</si>
  <si>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</si>
  <si>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</si>
  <si>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</si>
  <si>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</si>
  <si>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</si>
  <si>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</si>
  <si>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</si>
  <si>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</si>
  <si>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</si>
  <si>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</si>
  <si>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</si>
  <si>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</si>
  <si>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</si>
  <si>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</si>
  <si>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</si>
  <si>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</si>
  <si>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</si>
  <si>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</si>
  <si>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</si>
  <si>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</si>
  <si>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</si>
  <si>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</si>
  <si>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</si>
  <si>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</si>
  <si>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</si>
  <si>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</si>
  <si>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</si>
  <si>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</si>
  <si>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</si>
  <si>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</si>
  <si>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</si>
  <si>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</si>
  <si>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</si>
  <si>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</si>
  <si>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</si>
  <si>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</si>
  <si>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</si>
  <si>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</si>
  <si>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</si>
  <si>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</si>
  <si>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</si>
  <si>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</si>
  <si>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</si>
  <si>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</si>
  <si>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</si>
  <si>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</si>
  <si>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</si>
  <si>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</si>
  <si>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</si>
  <si>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</si>
  <si>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</si>
  <si>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</si>
  <si>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</si>
  <si>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</si>
  <si>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</si>
  <si>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</si>
  <si>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</si>
  <si>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</si>
  <si>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</si>
  <si>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</si>
  <si>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</si>
  <si>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</si>
  <si>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</si>
  <si>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</si>
  <si>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</si>
  <si>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</si>
  <si>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</si>
  <si>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</si>
  <si>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</si>
  <si>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</si>
  <si>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</si>
  <si>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</si>
  <si>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</si>
  <si>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</si>
  <si>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</si>
  <si>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</si>
  <si>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</si>
  <si>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</si>
  <si>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</si>
  <si>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</si>
  <si>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</si>
  <si>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</si>
  <si>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</si>
  <si>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</si>
  <si>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</si>
  <si>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</si>
  <si>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</si>
  <si>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</si>
  <si>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</si>
  <si>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</si>
  <si>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</si>
  <si>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</si>
  <si>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</si>
  <si>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</si>
  <si>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</si>
  <si>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</si>
  <si>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</si>
  <si>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</si>
  <si>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</si>
  <si>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</si>
  <si>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</si>
  <si>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</si>
  <si>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</si>
  <si>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</si>
  <si>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</si>
  <si>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</si>
  <si>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</si>
  <si>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</si>
  <si>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</si>
  <si>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</si>
  <si>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</si>
  <si>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</si>
  <si>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</si>
  <si>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</si>
  <si>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</si>
  <si>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</si>
  <si>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</si>
  <si>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</si>
  <si>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</si>
  <si>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</si>
  <si>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</si>
  <si>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</si>
  <si>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</si>
  <si>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</si>
  <si>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</si>
  <si>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</si>
  <si>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</si>
  <si>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</si>
  <si>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</si>
  <si>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</si>
  <si>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</si>
  <si>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</si>
  <si>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</si>
  <si>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</si>
  <si>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</si>
  <si>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</si>
  <si>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</si>
  <si>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</si>
  <si>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</si>
  <si>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</si>
  <si>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</si>
  <si>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</si>
  <si>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</si>
  <si>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</si>
  <si>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</si>
  <si>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</si>
  <si>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</si>
  <si>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</si>
  <si>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</si>
  <si>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</si>
  <si>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</si>
  <si>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</si>
  <si>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</si>
  <si>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</si>
  <si>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</si>
  <si>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</si>
  <si>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</si>
  <si>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</si>
  <si>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</si>
  <si>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</si>
  <si>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</si>
  <si>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</si>
  <si>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</si>
  <si>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</si>
  <si>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</si>
  <si>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</si>
  <si>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</si>
  <si>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</si>
  <si>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</si>
  <si>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</si>
  <si>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</si>
  <si>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</si>
  <si>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</si>
  <si>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</si>
  <si>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</si>
  <si>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</si>
  <si>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</si>
  <si>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</si>
  <si>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</si>
  <si>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</si>
  <si>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</si>
  <si>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</si>
  <si>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</si>
  <si>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</si>
  <si>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</si>
  <si>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</si>
  <si>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</si>
  <si>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</si>
  <si>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</si>
  <si>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</si>
  <si>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</si>
  <si>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</si>
  <si>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</si>
  <si>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</si>
  <si>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</si>
  <si>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</si>
  <si>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</si>
  <si>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</si>
  <si>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</si>
  <si>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</si>
  <si>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</si>
  <si>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</si>
  <si>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</si>
  <si>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</si>
  <si>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</si>
  <si>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</si>
  <si>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</si>
  <si>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</si>
  <si>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</si>
  <si>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</si>
  <si>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</si>
  <si>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</si>
  <si>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</si>
  <si>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</si>
  <si>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</si>
  <si>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</si>
  <si>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</si>
  <si>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</si>
  <si>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</si>
  <si>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</si>
  <si>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</si>
  <si>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</si>
  <si>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</si>
  <si>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</si>
  <si>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</si>
  <si>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</si>
  <si>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</si>
  <si>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</si>
  <si>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</si>
  <si>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</si>
  <si>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</si>
  <si>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</si>
  <si>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</si>
  <si>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</si>
  <si>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</si>
  <si>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</si>
  <si>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</si>
  <si>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</si>
  <si>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</si>
  <si>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</si>
  <si>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</si>
  <si>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</si>
  <si>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</si>
  <si>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</si>
  <si>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</si>
  <si>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</si>
  <si>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</si>
  <si>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</si>
  <si>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</si>
  <si>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</si>
  <si>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</si>
  <si>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</si>
  <si>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</si>
  <si>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</si>
  <si>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</si>
  <si>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</si>
  <si>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</si>
  <si>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</si>
  <si>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</si>
  <si>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</si>
  <si>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</si>
  <si>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</si>
  <si>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</si>
  <si>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</si>
  <si>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</si>
  <si>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</si>
  <si>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</si>
  <si>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</si>
  <si>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</si>
  <si>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</si>
  <si>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</si>
  <si>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</si>
  <si>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</si>
  <si>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</si>
  <si>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</si>
  <si>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</si>
  <si>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</si>
  <si>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</si>
  <si>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</si>
  <si>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</si>
  <si>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</si>
  <si>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</si>
  <si>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</si>
  <si>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</si>
  <si>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</si>
  <si>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</si>
  <si>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</si>
  <si>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</si>
  <si>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</si>
  <si>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</si>
  <si>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</si>
  <si>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</si>
  <si>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</si>
  <si>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</si>
  <si>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</si>
  <si>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</si>
  <si>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</si>
  <si>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</si>
  <si>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</si>
  <si>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</si>
  <si>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</si>
  <si>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</si>
  <si>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</si>
  <si>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</si>
  <si>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</si>
  <si>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</si>
  <si>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</si>
  <si>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</si>
  <si>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</si>
  <si>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</si>
  <si>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</si>
  <si>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</si>
  <si>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</si>
  <si>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</si>
  <si>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</si>
  <si>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</si>
  <si>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</si>
  <si>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</si>
  <si>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</si>
  <si>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</si>
  <si>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</si>
  <si>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</si>
  <si>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</si>
  <si>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</si>
  <si>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</si>
  <si>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</si>
  <si>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</si>
  <si>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</si>
  <si>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</si>
  <si>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</si>
  <si>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</si>
  <si>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</si>
  <si>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</si>
  <si>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</si>
  <si>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</si>
  <si>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</si>
  <si>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</si>
  <si>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</si>
  <si>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</si>
  <si>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</si>
  <si>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</si>
  <si>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</si>
  <si>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</si>
  <si>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</si>
  <si>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</si>
  <si>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</si>
  <si>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</si>
  <si>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</si>
  <si>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</si>
  <si>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</si>
  <si>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</si>
  <si>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</si>
  <si>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</si>
  <si>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</si>
  <si>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</si>
  <si>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</si>
  <si>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</si>
  <si>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</si>
  <si>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</si>
  <si>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</si>
  <si>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</si>
  <si>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</si>
  <si>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</si>
  <si>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</si>
  <si>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</si>
  <si>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</si>
  <si>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</si>
  <si>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</si>
  <si>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</si>
  <si>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</si>
  <si>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</si>
  <si>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</si>
  <si>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</si>
  <si>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</si>
  <si>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</si>
  <si>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</si>
  <si>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</si>
  <si>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</si>
  <si>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</si>
  <si>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</si>
  <si>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</si>
  <si>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</si>
  <si>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</si>
  <si>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</si>
  <si>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</si>
  <si>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</si>
  <si>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</si>
  <si>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</si>
  <si>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</si>
  <si>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</si>
  <si>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</si>
  <si>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</si>
  <si>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</si>
  <si>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</si>
  <si>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</si>
  <si>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</si>
  <si>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</si>
  <si>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</si>
  <si>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</si>
  <si>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</si>
  <si>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</si>
  <si>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</si>
  <si>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</si>
  <si>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</si>
  <si>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</si>
  <si>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</si>
  <si>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</si>
  <si>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</si>
  <si>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</si>
  <si>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</si>
  <si>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</si>
  <si>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</si>
  <si>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</si>
  <si>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</si>
  <si>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</si>
  <si>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</si>
  <si>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</si>
  <si>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</si>
  <si>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</si>
  <si>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</si>
  <si>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</si>
  <si>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</si>
  <si>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</si>
  <si>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</si>
  <si>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</si>
  <si>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</si>
  <si>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</si>
  <si>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</si>
  <si>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</si>
  <si>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</si>
  <si>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</si>
  <si>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</si>
  <si>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</si>
  <si>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</si>
  <si>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</si>
  <si>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</si>
  <si>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</si>
  <si>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</si>
  <si>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</si>
  <si>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</si>
  <si>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</si>
  <si>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</si>
  <si>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</si>
  <si>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</si>
  <si>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</si>
  <si>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</si>
  <si>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</si>
  <si>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</si>
  <si>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</si>
  <si>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</si>
  <si>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</si>
  <si>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</si>
  <si>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</si>
  <si>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</si>
  <si>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</si>
  <si>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</si>
  <si>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</si>
  <si>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</si>
  <si>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</si>
  <si>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</si>
  <si>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</si>
  <si>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</si>
  <si>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</si>
  <si>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</si>
  <si>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</si>
  <si>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</si>
  <si>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</si>
  <si>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</si>
  <si>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</si>
  <si>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</si>
  <si>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</si>
  <si>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</si>
  <si>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</si>
  <si>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</si>
  <si>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</si>
  <si>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</si>
  <si>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</si>
  <si>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</si>
  <si>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</si>
  <si>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</si>
  <si>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</si>
  <si>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</si>
  <si>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</si>
  <si>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</si>
  <si>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</si>
  <si>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</si>
  <si>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</si>
  <si>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</si>
  <si>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</si>
  <si>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</si>
  <si>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</si>
  <si>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</si>
  <si>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</si>
  <si>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</si>
  <si>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</si>
  <si>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</si>
  <si>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</si>
  <si>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</si>
  <si>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</si>
  <si>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</si>
  <si>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</si>
  <si>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</si>
  <si>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</si>
  <si>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</si>
  <si>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</si>
  <si>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</si>
  <si>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</si>
  <si>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</si>
  <si>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</si>
  <si>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</si>
  <si>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</si>
  <si>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</si>
  <si>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</si>
  <si>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</si>
  <si>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</si>
  <si>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</si>
  <si>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</si>
  <si>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</si>
  <si>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</si>
  <si>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</si>
  <si>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</si>
  <si>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</si>
  <si>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</si>
  <si>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</si>
  <si>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</si>
  <si>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</si>
  <si>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</si>
  <si>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</si>
  <si>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</si>
  <si>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</si>
  <si>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</si>
  <si>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</si>
  <si>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</si>
  <si>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</si>
  <si>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</si>
  <si>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</si>
  <si>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</si>
  <si>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</si>
  <si>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</si>
  <si>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</si>
  <si>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</si>
  <si>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</si>
  <si>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</si>
  <si>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</si>
  <si>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</si>
  <si>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</si>
  <si>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</si>
  <si>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</si>
  <si>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</si>
  <si>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</si>
  <si>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</si>
  <si>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</si>
  <si>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</si>
  <si>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</si>
  <si>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</si>
  <si>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</si>
  <si>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</si>
  <si>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</si>
  <si>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</si>
  <si>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</si>
  <si>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</si>
  <si>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</si>
  <si>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</si>
  <si>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</si>
  <si>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</si>
  <si>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</si>
  <si>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</si>
  <si>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</si>
  <si>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</si>
  <si>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</si>
  <si>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</si>
  <si>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</si>
  <si>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</si>
  <si>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</si>
  <si>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</si>
  <si>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</si>
  <si>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</si>
  <si>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</si>
  <si>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</si>
  <si>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</si>
  <si>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</si>
  <si>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</si>
  <si>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</si>
  <si>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</si>
  <si>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</si>
  <si>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</si>
  <si>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</si>
  <si>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</si>
  <si>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</si>
  <si>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</si>
  <si>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</si>
  <si>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</si>
  <si>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</si>
  <si>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</si>
  <si>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</si>
  <si>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</si>
  <si>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</si>
  <si>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</si>
  <si>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</si>
  <si>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</si>
  <si>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</si>
  <si>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</si>
  <si>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</si>
  <si>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</si>
  <si>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</si>
  <si>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</si>
  <si>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</si>
  <si>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</si>
  <si>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</si>
  <si>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</si>
  <si>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</si>
  <si>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</si>
  <si>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</si>
  <si>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</si>
  <si>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</si>
  <si>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</si>
  <si>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</si>
  <si>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</si>
  <si>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</si>
  <si>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</si>
  <si>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</si>
  <si>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</si>
  <si>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</si>
  <si>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</si>
  <si>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</si>
  <si>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</si>
  <si>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</si>
  <si>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</si>
  <si>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</si>
  <si>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</si>
  <si>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</si>
  <si>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</si>
  <si>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</si>
  <si>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</si>
  <si>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</si>
  <si>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</si>
  <si>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</si>
  <si>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</si>
  <si>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</si>
  <si>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</si>
  <si>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</si>
  <si>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</si>
  <si>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</si>
  <si>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</si>
  <si>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</si>
  <si>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</si>
  <si>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</si>
  <si>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</si>
  <si>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</si>
  <si>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</si>
  <si>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</si>
  <si>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</si>
  <si>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</si>
  <si>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</si>
  <si>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</si>
  <si>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</si>
  <si>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</si>
  <si>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</si>
  <si>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</si>
  <si>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</si>
  <si>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</si>
  <si>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</si>
  <si>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</si>
  <si>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</si>
  <si>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</si>
  <si>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</si>
  <si>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</si>
  <si>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</si>
  <si>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</si>
  <si>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</si>
  <si>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</si>
  <si>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</si>
  <si>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</si>
  <si>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</si>
  <si>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</si>
  <si>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</si>
  <si>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</si>
  <si>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</si>
  <si>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</si>
  <si>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</si>
  <si>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</si>
  <si>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</si>
  <si>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</si>
  <si>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</si>
  <si>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</si>
  <si>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</si>
  <si>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</si>
  <si>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</si>
  <si>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</si>
  <si>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</si>
  <si>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</si>
  <si>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</si>
  <si>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</si>
  <si>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</si>
  <si>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</si>
  <si>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</si>
  <si>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</si>
  <si>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</si>
  <si>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</si>
  <si>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</si>
  <si>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</si>
  <si>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</si>
  <si>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</si>
  <si>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</si>
  <si>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</si>
  <si>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</si>
  <si>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</si>
  <si>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</si>
  <si>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</si>
  <si>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</si>
  <si>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</si>
  <si>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</si>
  <si>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</si>
  <si>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</si>
  <si>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</si>
  <si>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</si>
  <si>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</si>
  <si>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</si>
  <si>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</si>
  <si>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</si>
  <si>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</si>
  <si>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</si>
  <si>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</si>
  <si>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</si>
  <si>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</si>
  <si>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</si>
  <si>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</si>
  <si>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</si>
  <si>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</si>
  <si>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</si>
  <si>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</si>
  <si>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</si>
  <si>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</si>
  <si>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</si>
  <si>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</si>
  <si>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</si>
  <si>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</si>
  <si>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</si>
  <si>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</si>
  <si>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</si>
  <si>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</si>
  <si>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</si>
  <si>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</si>
  <si>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</si>
  <si>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</si>
  <si>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</si>
  <si>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</si>
  <si>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</si>
  <si>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</si>
  <si>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</si>
  <si>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</si>
  <si>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</si>
  <si>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</si>
  <si>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</si>
  <si>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</si>
  <si>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</si>
  <si>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</si>
  <si>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</si>
  <si>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</si>
  <si>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</si>
  <si>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</si>
  <si>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</si>
  <si>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</si>
  <si>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</si>
  <si>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</si>
  <si>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</si>
  <si>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</si>
  <si>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</si>
  <si>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</si>
  <si>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</si>
  <si>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</si>
  <si>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</si>
  <si>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</si>
  <si>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</si>
  <si>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</si>
  <si>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</si>
  <si>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</si>
  <si>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</si>
  <si>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</si>
  <si>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</si>
  <si>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</si>
  <si>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</si>
  <si>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</si>
  <si>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</si>
  <si>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</si>
  <si>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</si>
  <si>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</si>
  <si>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</si>
  <si>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</si>
  <si>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</si>
  <si>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</si>
  <si>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</si>
  <si>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</si>
  <si>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</si>
  <si>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</si>
  <si>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</si>
  <si>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</si>
  <si>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</si>
  <si>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</si>
  <si>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</si>
  <si>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</si>
  <si>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</si>
  <si>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</si>
  <si>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</si>
  <si>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</si>
  <si>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</si>
  <si>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</si>
  <si>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</si>
  <si>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</si>
  <si>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</si>
  <si>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</si>
  <si>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</si>
  <si>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</si>
  <si>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</si>
  <si>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</si>
  <si>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</si>
  <si>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</si>
  <si>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</si>
  <si>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</si>
  <si>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</si>
  <si>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</si>
  <si>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</si>
  <si>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</si>
  <si>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</si>
  <si>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</si>
  <si>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</si>
  <si>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</si>
  <si>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</si>
  <si>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</si>
  <si>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</si>
  <si>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</si>
  <si>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</si>
  <si>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</si>
  <si>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</si>
  <si>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</si>
  <si>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</si>
  <si>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</si>
  <si>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</si>
  <si>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</si>
  <si>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</si>
  <si>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</si>
  <si>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</si>
  <si>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</si>
  <si>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</si>
  <si>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</si>
  <si>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</si>
  <si>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</si>
  <si>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</si>
  <si>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</si>
  <si>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</si>
  <si>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</si>
  <si>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</si>
  <si>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</si>
  <si>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</si>
  <si>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</si>
  <si>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</si>
  <si>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</si>
  <si>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</si>
  <si>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</si>
  <si>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</si>
  <si>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</si>
  <si>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</si>
  <si>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</si>
  <si>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</si>
  <si>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</si>
  <si>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</si>
  <si>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</si>
  <si>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</si>
  <si>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</si>
  <si>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</si>
  <si>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</si>
  <si>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</si>
  <si>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</si>
  <si>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</si>
  <si>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</si>
  <si>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</si>
  <si>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</si>
  <si>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</si>
  <si>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</si>
  <si>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</si>
  <si>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</si>
  <si>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</si>
  <si>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</si>
  <si>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</si>
  <si>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</si>
  <si>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</si>
  <si>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</si>
  <si>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</si>
  <si>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</si>
  <si>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</si>
  <si>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</si>
  <si>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</si>
  <si>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</si>
  <si>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</si>
  <si>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</si>
  <si>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</si>
  <si>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</si>
  <si>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</si>
  <si>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</si>
  <si>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</si>
  <si>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</si>
  <si>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</si>
  <si>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</si>
  <si>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</si>
  <si>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</si>
  <si>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</si>
  <si>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</si>
  <si>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</si>
  <si>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</si>
  <si>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</si>
  <si>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</si>
  <si>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</si>
  <si>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</si>
  <si>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</si>
  <si>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</si>
  <si>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</si>
  <si>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</si>
  <si>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</si>
  <si>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</si>
  <si>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</si>
  <si>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</si>
  <si>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</si>
  <si>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</si>
  <si>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</si>
  <si>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</si>
  <si>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</si>
  <si>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</si>
  <si>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</si>
  <si>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</si>
  <si>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</si>
  <si>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</si>
  <si>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</si>
  <si>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</si>
  <si>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</si>
  <si>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</si>
  <si>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</si>
  <si>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</si>
  <si>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</si>
  <si>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</si>
  <si>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</si>
  <si>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</si>
  <si>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</si>
  <si>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</si>
  <si>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</si>
  <si>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</si>
  <si>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</si>
  <si>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</si>
  <si>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</si>
  <si>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</si>
  <si>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</si>
  <si>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</si>
  <si>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</si>
  <si>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</si>
  <si>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</si>
  <si>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</si>
  <si>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</si>
  <si>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</si>
  <si>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</si>
  <si>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</si>
  <si>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</si>
  <si>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</si>
  <si>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</si>
  <si>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</si>
  <si>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</si>
  <si>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</si>
  <si>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</si>
  <si>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</si>
  <si>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</si>
  <si>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</si>
  <si>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</si>
  <si>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</si>
  <si>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</si>
  <si>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</si>
  <si>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</si>
  <si>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</si>
  <si>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</si>
  <si>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</si>
  <si>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</si>
  <si>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</si>
  <si>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</si>
  <si>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</si>
  <si>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</si>
  <si>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</si>
  <si>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</si>
  <si>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</si>
  <si>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</si>
  <si>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</si>
  <si>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</si>
  <si>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</si>
  <si>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</si>
  <si>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</si>
  <si>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</si>
  <si>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</si>
  <si>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</si>
  <si>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</si>
  <si>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</si>
  <si>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</si>
  <si>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</si>
  <si>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</si>
  <si>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</si>
  <si>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</si>
  <si>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</si>
  <si>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</si>
  <si>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</si>
  <si>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</si>
  <si>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</si>
  <si>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</si>
  <si>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</si>
  <si>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</si>
  <si>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</si>
  <si>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</si>
  <si>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</si>
  <si>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</si>
  <si>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</si>
  <si>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</si>
  <si>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</si>
  <si>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</si>
  <si>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</si>
  <si>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</si>
  <si>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</si>
  <si>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</si>
  <si>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</si>
  <si>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</si>
  <si>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</si>
  <si>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</si>
  <si>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</si>
  <si>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</si>
  <si>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</si>
  <si>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</si>
  <si>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</si>
  <si>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</si>
  <si>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</si>
  <si>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</si>
  <si>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</si>
  <si>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</si>
  <si>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</si>
  <si>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</si>
  <si>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</si>
  <si>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</si>
  <si>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</si>
  <si>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</si>
  <si>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</si>
  <si>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</si>
  <si>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</si>
  <si>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</si>
  <si>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</si>
  <si>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</si>
  <si>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</si>
  <si>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</si>
  <si>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</si>
  <si>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</si>
  <si>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</si>
  <si>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</si>
  <si>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</si>
  <si>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</si>
  <si>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</si>
  <si>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</si>
  <si>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</si>
  <si>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</si>
  <si>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</si>
  <si>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</si>
  <si>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</si>
  <si>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</si>
  <si>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</si>
  <si>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</si>
  <si>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</si>
  <si>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</si>
  <si>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</si>
  <si>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</si>
  <si>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</si>
  <si>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</si>
  <si>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</si>
  <si>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</si>
  <si>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</si>
  <si>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</si>
  <si>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</si>
  <si>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</si>
  <si>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</si>
  <si>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</si>
  <si>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</si>
  <si>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</si>
  <si>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</si>
  <si>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</si>
  <si>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</si>
  <si>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</si>
  <si>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</si>
  <si>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</si>
  <si>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</si>
  <si>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</si>
  <si>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</si>
  <si>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</si>
  <si>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</si>
  <si>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</si>
  <si>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</si>
  <si>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</si>
  <si>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</si>
  <si>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</si>
  <si>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</si>
  <si>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</si>
  <si>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</si>
  <si>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</si>
  <si>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</si>
  <si>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</si>
  <si>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</si>
  <si>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</si>
  <si>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</si>
  <si>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</si>
  <si>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</si>
  <si>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</si>
  <si>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</si>
  <si>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</si>
  <si>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</si>
  <si>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</si>
  <si>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</si>
  <si>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</si>
  <si>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</si>
  <si>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</si>
  <si>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</si>
  <si>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</si>
  <si>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</si>
  <si>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</si>
  <si>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</si>
  <si>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</si>
  <si>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</si>
  <si>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</si>
  <si>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</si>
  <si>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</si>
  <si>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</si>
  <si>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</si>
  <si>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</si>
  <si>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</si>
  <si>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</si>
  <si>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</si>
  <si>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</si>
  <si>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</si>
  <si>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</si>
  <si>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</si>
  <si>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</si>
  <si>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</si>
  <si>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</si>
  <si>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</si>
  <si>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</si>
  <si>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</si>
  <si>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</si>
  <si>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</si>
  <si>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</si>
  <si>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</si>
  <si>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</si>
  <si>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</si>
  <si>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</si>
  <si>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</si>
  <si>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</si>
  <si>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</si>
  <si>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</si>
  <si>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</si>
  <si>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</si>
  <si>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</si>
  <si>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</si>
  <si>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</si>
  <si>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</si>
  <si>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</si>
  <si>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</si>
  <si>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</si>
  <si>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</si>
  <si>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</si>
  <si>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</si>
  <si>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</si>
  <si>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</si>
  <si>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</si>
  <si>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</si>
  <si>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</si>
  <si>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</si>
  <si>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</si>
  <si>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</si>
  <si>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</si>
  <si>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</si>
  <si>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</si>
  <si>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</si>
  <si>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</si>
  <si>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</si>
  <si>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</si>
  <si>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</si>
  <si>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</si>
  <si>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</si>
  <si>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</si>
  <si>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</si>
  <si>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</si>
  <si>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</si>
  <si>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</si>
  <si>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</si>
  <si>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</si>
  <si>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</si>
  <si>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</si>
  <si>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</si>
  <si>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</si>
  <si>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</si>
  <si>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</si>
  <si>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</si>
  <si>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</si>
  <si>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</si>
  <si>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</si>
  <si>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</si>
  <si>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</si>
  <si>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</si>
  <si>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</si>
  <si>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</si>
  <si>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</si>
  <si>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</si>
  <si>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</si>
  <si>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</si>
  <si>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</si>
  <si>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</si>
  <si>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</si>
  <si>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</si>
  <si>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</si>
  <si>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</si>
  <si>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</si>
  <si>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</si>
  <si>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</si>
  <si>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</si>
  <si>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</si>
  <si>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</si>
  <si>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</si>
  <si>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</si>
  <si>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</si>
  <si>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</si>
  <si>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</si>
  <si>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</si>
  <si>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</si>
  <si>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</si>
  <si>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</si>
  <si>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</si>
  <si>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</si>
  <si>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</si>
  <si>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</si>
  <si>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</si>
  <si>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</si>
  <si>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</si>
  <si>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</si>
  <si>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</si>
  <si>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</si>
  <si>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</si>
  <si>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</si>
  <si>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</si>
  <si>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</si>
  <si>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</si>
  <si>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</si>
  <si>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</si>
  <si>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</si>
  <si>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</si>
  <si>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</si>
  <si>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</si>
  <si>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</si>
  <si>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</si>
  <si>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</si>
  <si>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</si>
  <si>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</si>
  <si>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</si>
  <si>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</si>
  <si>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</si>
  <si>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</si>
  <si>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</si>
  <si>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</si>
  <si>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</si>
  <si>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</si>
  <si>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</si>
  <si>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</si>
  <si>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</si>
  <si>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</si>
  <si>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</si>
  <si>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</si>
  <si>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</si>
  <si>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</si>
  <si>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</si>
  <si>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</si>
  <si>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</si>
  <si>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</si>
  <si>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</si>
  <si>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</si>
  <si>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</si>
  <si>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</si>
  <si>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</si>
  <si>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</si>
  <si>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</si>
  <si>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</si>
  <si>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</si>
  <si>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</si>
  <si>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</si>
  <si>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</si>
  <si>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</si>
  <si>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</si>
  <si>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</si>
  <si>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</si>
  <si>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</si>
  <si>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</si>
  <si>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</si>
  <si>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</si>
  <si>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</si>
  <si>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</si>
  <si>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</si>
  <si>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</si>
  <si>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</si>
  <si>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</si>
  <si>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</si>
  <si>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</si>
  <si>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</si>
  <si>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</si>
  <si>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</si>
  <si>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</si>
  <si>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</si>
  <si>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</si>
  <si>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</si>
  <si>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</si>
  <si>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</si>
  <si>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</si>
  <si>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</si>
  <si>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</si>
  <si>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</si>
  <si>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</si>
  <si>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</si>
  <si>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</si>
  <si>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</si>
  <si>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</si>
  <si>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</si>
  <si>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</si>
  <si>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</si>
  <si>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</si>
  <si>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</si>
  <si>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</si>
  <si>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</si>
  <si>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</si>
  <si>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</si>
  <si>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</si>
  <si>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</si>
  <si>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</si>
  <si>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</si>
  <si>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</si>
  <si>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</si>
  <si>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</si>
  <si>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</si>
  <si>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</si>
  <si>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</si>
  <si>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</si>
  <si>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</si>
  <si>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</si>
  <si>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</si>
  <si>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</si>
  <si>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</si>
  <si>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</si>
  <si>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</si>
  <si>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</si>
  <si>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</si>
  <si>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</si>
  <si>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</si>
  <si>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</si>
  <si>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</si>
  <si>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</si>
  <si>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</si>
  <si>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</si>
  <si>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</si>
  <si>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</si>
  <si>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</si>
  <si>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</si>
  <si>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</si>
  <si>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</si>
  <si>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</si>
  <si>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</si>
  <si>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</si>
  <si>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</si>
  <si>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</si>
  <si>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</si>
  <si>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</si>
  <si>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</si>
  <si>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</si>
  <si>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</si>
  <si>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</si>
  <si>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</si>
  <si>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</si>
  <si>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</si>
  <si>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</si>
  <si>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</si>
  <si>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</si>
  <si>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</si>
  <si>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</si>
  <si>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</si>
  <si>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</si>
  <si>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</si>
  <si>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</si>
  <si>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</si>
  <si>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</si>
  <si>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</si>
  <si>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</si>
  <si>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</si>
  <si>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</si>
  <si>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</si>
  <si>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</si>
  <si>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</si>
  <si>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</si>
  <si>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</si>
  <si>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</si>
  <si>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</si>
  <si>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</si>
  <si>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</si>
  <si>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</si>
  <si>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</si>
  <si>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</si>
  <si>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</si>
  <si>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</si>
  <si>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</si>
  <si>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</si>
  <si>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</si>
  <si>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</si>
  <si>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</si>
  <si>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</si>
  <si>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</si>
  <si>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</si>
  <si>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</si>
  <si>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</si>
  <si>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</si>
  <si>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</si>
  <si>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</si>
  <si>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</si>
  <si>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</si>
  <si>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</si>
  <si>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</si>
  <si>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</si>
  <si>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</si>
  <si>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</si>
  <si>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</si>
  <si>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</si>
  <si>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</si>
  <si>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</si>
  <si>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</si>
  <si>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</si>
  <si>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</si>
  <si>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</si>
  <si>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</si>
  <si>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</si>
  <si>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</si>
  <si>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</si>
  <si>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</si>
  <si>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</si>
  <si>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</si>
  <si>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</si>
  <si>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</si>
  <si>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</si>
  <si>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</si>
  <si>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</si>
  <si>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</si>
  <si>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</si>
  <si>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</si>
  <si>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</si>
  <si>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</si>
  <si>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</si>
  <si>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</si>
  <si>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</si>
  <si>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</si>
  <si>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</si>
  <si>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</si>
  <si>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</si>
  <si>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</si>
  <si>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</si>
  <si>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</si>
  <si>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</si>
  <si>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</si>
  <si>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</si>
  <si>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</si>
  <si>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</si>
  <si>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</si>
  <si>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</si>
  <si>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</si>
  <si>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</si>
  <si>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</si>
  <si>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</si>
  <si>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</si>
  <si>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</si>
  <si>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</si>
  <si>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</si>
  <si>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</si>
  <si>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</si>
  <si>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</si>
  <si>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</si>
  <si>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</si>
  <si>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</si>
  <si>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</si>
  <si>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</si>
  <si>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</si>
  <si>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</si>
  <si>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</si>
  <si>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</si>
  <si>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</si>
  <si>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</si>
  <si>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</si>
  <si>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</si>
  <si>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</si>
  <si>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</si>
  <si>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</si>
  <si>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</si>
  <si>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</si>
  <si>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</si>
  <si>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</si>
  <si>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</si>
  <si>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</si>
  <si>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</si>
  <si>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</si>
  <si>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</si>
  <si>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</si>
  <si>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</si>
  <si>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</si>
  <si>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</si>
  <si>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</si>
  <si>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</si>
  <si>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</si>
  <si>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</si>
  <si>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</si>
  <si>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</si>
  <si>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</si>
  <si>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</si>
  <si>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</si>
  <si>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</si>
  <si>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</si>
  <si>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</si>
  <si>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</si>
  <si>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</si>
  <si>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</si>
  <si>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</si>
  <si>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</si>
  <si>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</si>
  <si>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</si>
  <si>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</si>
  <si>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</si>
  <si>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</si>
  <si>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</si>
  <si>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</si>
  <si>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</si>
  <si>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</si>
  <si>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</si>
  <si>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</si>
  <si>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</si>
  <si>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</si>
  <si>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</si>
  <si>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</si>
  <si>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</si>
  <si>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</si>
  <si>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</si>
  <si>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</si>
  <si>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</si>
  <si>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</si>
  <si>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</si>
  <si>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</si>
  <si>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</si>
  <si>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</si>
  <si>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</si>
  <si>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</si>
  <si>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</si>
  <si>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</si>
  <si>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</si>
  <si>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</si>
  <si>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</si>
  <si>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</si>
  <si>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</si>
  <si>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</si>
  <si>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</si>
  <si>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</si>
  <si>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</si>
  <si>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</si>
  <si>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</si>
  <si>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</si>
  <si>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</si>
  <si>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</si>
  <si>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</si>
  <si>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</si>
  <si>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</si>
  <si>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</si>
  <si>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</si>
  <si>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</si>
  <si>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</si>
  <si>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</si>
  <si>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</si>
  <si>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</si>
  <si>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</si>
  <si>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</si>
  <si>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</si>
  <si>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</si>
  <si>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</si>
  <si>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</si>
  <si>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</si>
  <si>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</si>
  <si>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</si>
  <si>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</si>
  <si>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</si>
  <si>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</si>
  <si>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</si>
  <si>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</si>
  <si>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</si>
  <si>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</si>
  <si>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</si>
  <si>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</si>
  <si>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</si>
  <si>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</si>
  <si>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</si>
  <si>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</si>
  <si>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</si>
  <si>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</si>
  <si>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</si>
  <si>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</si>
  <si>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</si>
  <si>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</si>
  <si>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</si>
  <si>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</si>
  <si>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</si>
  <si>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</si>
  <si>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</si>
  <si>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</si>
  <si>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</si>
  <si>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</si>
  <si>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</si>
  <si>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</si>
  <si>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</si>
  <si>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</si>
  <si>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</si>
  <si>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</si>
  <si>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</si>
  <si>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</si>
  <si>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</si>
  <si>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</si>
  <si>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</si>
  <si>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</si>
  <si>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</si>
  <si>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</si>
  <si>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</si>
  <si>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</si>
  <si>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</si>
  <si>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</si>
  <si>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</si>
  <si>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</si>
  <si>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</si>
  <si>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</si>
  <si>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</si>
  <si>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</si>
  <si>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</si>
  <si>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</si>
  <si>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</si>
  <si>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</si>
  <si>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</si>
  <si>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</si>
  <si>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</si>
  <si>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</si>
  <si>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</si>
  <si>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</si>
  <si>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</si>
  <si>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</si>
  <si>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</si>
  <si>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</si>
  <si>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</si>
  <si>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</si>
  <si>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</si>
  <si>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</si>
  <si>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</si>
  <si>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</si>
  <si>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</si>
  <si>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</si>
  <si>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</si>
  <si>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</si>
  <si>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</si>
  <si>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</si>
  <si>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</si>
  <si>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</si>
  <si>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</si>
  <si>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</si>
  <si>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</si>
  <si>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</si>
  <si>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</si>
  <si>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</si>
  <si>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</si>
  <si>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</si>
  <si>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</si>
  <si>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</si>
  <si>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</si>
  <si>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</si>
  <si>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</si>
  <si>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</si>
  <si>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</si>
  <si>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</si>
  <si>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</si>
  <si>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</si>
  <si>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</si>
  <si>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</si>
  <si>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</si>
  <si>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</si>
  <si>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</si>
  <si>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</si>
  <si>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</si>
  <si>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</si>
  <si>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</si>
  <si>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</si>
  <si>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</si>
  <si>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</si>
  <si>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</si>
  <si>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</si>
  <si>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</si>
  <si>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</si>
  <si>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</si>
  <si>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</si>
  <si>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</si>
  <si>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</si>
  <si>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</si>
  <si>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</si>
  <si>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</si>
  <si>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</si>
  <si>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</si>
  <si>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</si>
  <si>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</si>
  <si>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</si>
  <si>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</si>
  <si>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</si>
  <si>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</si>
  <si>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</si>
  <si>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</si>
  <si>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</si>
  <si>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</si>
  <si>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</si>
  <si>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</si>
  <si>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</si>
  <si>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</si>
  <si>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</si>
  <si>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</si>
  <si>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</si>
  <si>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</si>
  <si>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</si>
  <si>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</si>
  <si>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</si>
  <si>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</si>
  <si>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</si>
  <si>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</si>
  <si>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</si>
  <si>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</si>
  <si>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</si>
  <si>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</si>
  <si>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</si>
  <si>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</si>
  <si>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</si>
  <si>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</si>
  <si>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</si>
  <si>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</si>
  <si>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</si>
  <si>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</si>
  <si>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</si>
  <si>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</si>
  <si>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</si>
  <si>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</si>
  <si>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</si>
  <si>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</si>
  <si>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</si>
  <si>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</si>
  <si>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</si>
  <si>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</si>
  <si>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</si>
  <si>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</si>
  <si>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</si>
  <si>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</si>
  <si>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</si>
  <si>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</si>
  <si>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</si>
  <si>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</si>
  <si>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</si>
  <si>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</si>
  <si>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</si>
  <si>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</si>
  <si>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</si>
  <si>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</si>
  <si>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</si>
  <si>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</si>
  <si>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</si>
  <si>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</si>
  <si>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</si>
  <si>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</si>
  <si>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</si>
  <si>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</si>
  <si>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</si>
  <si>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</si>
  <si>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</si>
  <si>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</si>
  <si>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</si>
  <si>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</si>
  <si>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</si>
  <si>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</si>
  <si>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</si>
  <si>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</si>
  <si>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</si>
  <si>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</si>
  <si>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</si>
  <si>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</si>
  <si>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</si>
  <si>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</si>
  <si>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</si>
  <si>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</si>
  <si>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</si>
  <si>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</si>
  <si>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</si>
  <si>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</si>
  <si>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</si>
  <si>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</si>
  <si>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</si>
  <si>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</si>
  <si>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</si>
  <si>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</si>
  <si>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</si>
  <si>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</si>
  <si>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</si>
  <si>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</si>
  <si>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</si>
  <si>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</si>
  <si>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</si>
  <si>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</si>
  <si>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</si>
  <si>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</si>
  <si>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</si>
  <si>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</si>
  <si>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</si>
  <si>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</si>
  <si>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</si>
  <si>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</si>
  <si>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</si>
  <si>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</si>
  <si>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</si>
  <si>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</si>
  <si>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</si>
  <si>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</si>
  <si>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</si>
  <si>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</si>
  <si>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</si>
  <si>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</si>
  <si>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</si>
  <si>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</si>
  <si>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</si>
  <si>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</si>
  <si>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</si>
  <si>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</si>
  <si>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</si>
  <si>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</si>
  <si>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</si>
  <si>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</si>
  <si>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</si>
  <si>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</si>
  <si>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</si>
  <si>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</si>
  <si>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</si>
  <si>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</si>
  <si>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</si>
  <si>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</si>
  <si>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</si>
  <si>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</si>
  <si>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</si>
  <si>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</si>
  <si>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</si>
  <si>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</si>
  <si>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</si>
  <si>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</si>
  <si>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</si>
  <si>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</si>
  <si>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</si>
  <si>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</si>
  <si>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</si>
  <si>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</si>
  <si>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</si>
  <si>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</si>
  <si>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</si>
  <si>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</si>
  <si>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</si>
  <si>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</si>
  <si>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</si>
  <si>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</si>
  <si>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</si>
  <si>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</si>
  <si>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</si>
  <si>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</si>
  <si>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</si>
  <si>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</si>
  <si>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</si>
  <si>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</si>
  <si>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</si>
  <si>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</si>
  <si>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</si>
  <si>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</si>
  <si>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</si>
  <si>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</si>
  <si>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</si>
  <si>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</si>
  <si>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</si>
  <si>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</si>
  <si>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</si>
  <si>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</si>
  <si>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</si>
  <si>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</si>
  <si>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</si>
  <si>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</si>
  <si>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</si>
  <si>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</si>
  <si>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</si>
  <si>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</si>
  <si>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</si>
  <si>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</si>
  <si>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</si>
  <si>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</si>
  <si>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</si>
  <si>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</si>
  <si>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</si>
  <si>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</si>
  <si>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</si>
  <si>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</si>
  <si>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</si>
  <si>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</si>
  <si>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</si>
  <si>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</si>
  <si>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</si>
  <si>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</si>
  <si>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</si>
  <si>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</si>
  <si>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</si>
  <si>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</si>
  <si>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</si>
  <si>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</si>
  <si>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</si>
  <si>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</si>
  <si>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</si>
  <si>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</si>
  <si>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</si>
  <si>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</si>
  <si>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</si>
  <si>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</si>
  <si>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</si>
  <si>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</si>
  <si>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</si>
  <si>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</si>
  <si>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</si>
  <si>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</si>
  <si>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</si>
  <si>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</si>
  <si>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</si>
  <si>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</si>
  <si>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</si>
  <si>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</si>
  <si>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</si>
  <si>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</si>
  <si>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</si>
  <si>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</si>
  <si>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</si>
  <si>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</si>
  <si>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</si>
  <si>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</si>
  <si>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</si>
  <si>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</si>
  <si>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</si>
  <si>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</si>
  <si>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</si>
  <si>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</si>
  <si>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</si>
  <si>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</si>
  <si>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</si>
  <si>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</si>
  <si>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</si>
  <si>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</si>
  <si>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</si>
  <si>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</si>
  <si>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</si>
  <si>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</si>
  <si>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</si>
  <si>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</si>
  <si>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</si>
  <si>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</si>
  <si>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</si>
  <si>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</si>
  <si>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</si>
  <si>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</si>
  <si>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</si>
  <si>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</si>
  <si>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</si>
  <si>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</si>
  <si>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</si>
  <si>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</si>
  <si>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</si>
  <si>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</si>
  <si>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</si>
  <si>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</si>
  <si>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</si>
  <si>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</si>
  <si>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</si>
  <si>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</si>
  <si>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</si>
  <si>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</si>
  <si>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</si>
  <si>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</si>
  <si>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</si>
  <si>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</si>
  <si>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</si>
  <si>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</si>
  <si>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</si>
  <si>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</si>
  <si>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</si>
  <si>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</si>
  <si>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</si>
  <si>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</si>
  <si>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</si>
  <si>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</si>
  <si>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</si>
  <si>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</si>
  <si>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</si>
  <si>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</si>
  <si>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</si>
  <si>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</si>
  <si>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</si>
  <si>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</si>
  <si>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</si>
  <si>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</si>
  <si>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</si>
  <si>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</si>
  <si>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</si>
  <si>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</si>
  <si>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</si>
  <si>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</si>
  <si>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</si>
  <si>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</si>
  <si>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</si>
  <si>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</si>
  <si>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</si>
  <si>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</si>
  <si>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</si>
  <si>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</si>
  <si>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</si>
  <si>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</si>
  <si>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</si>
  <si>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</si>
  <si>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</si>
  <si>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</si>
  <si>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</si>
  <si>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</si>
  <si>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</si>
  <si>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</si>
  <si>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</si>
  <si>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</si>
  <si>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</si>
  <si>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</si>
  <si>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</si>
  <si>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</si>
  <si>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</si>
  <si>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</si>
  <si>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</si>
  <si>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</si>
  <si>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</si>
  <si>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</si>
  <si>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</si>
  <si>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</si>
  <si>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</si>
  <si>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</si>
  <si>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</si>
  <si>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</si>
  <si>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</si>
  <si>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</si>
  <si>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</si>
  <si>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</si>
  <si>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</si>
  <si>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</si>
  <si>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</si>
  <si>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</si>
  <si>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</si>
  <si>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</si>
  <si>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</si>
  <si>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</si>
  <si>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</si>
  <si>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</si>
  <si>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</si>
  <si>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</si>
  <si>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</si>
  <si>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</si>
  <si>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</si>
  <si>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</si>
  <si>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</si>
  <si>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</si>
  <si>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</si>
  <si>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</si>
  <si>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</si>
  <si>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</si>
  <si>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</si>
  <si>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</si>
  <si>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</si>
  <si>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</si>
  <si>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</si>
  <si>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</si>
  <si>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</si>
  <si>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</si>
  <si>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</si>
  <si>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</si>
  <si>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</si>
  <si>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</si>
  <si>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</si>
  <si>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</si>
  <si>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</si>
  <si>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</si>
  <si>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</si>
  <si>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</si>
  <si>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</si>
  <si>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</si>
  <si>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</si>
  <si>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</si>
  <si>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</si>
  <si>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</si>
  <si>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</si>
  <si>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</si>
  <si>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</si>
  <si>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</si>
  <si>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</si>
  <si>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</si>
  <si>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</si>
  <si>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</si>
  <si>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</si>
  <si>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</si>
  <si>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</si>
  <si>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</si>
  <si>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</si>
  <si>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</si>
  <si>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</si>
  <si>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</si>
  <si>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</si>
  <si>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</si>
  <si>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</si>
  <si>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</si>
  <si>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</si>
  <si>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</si>
  <si>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</si>
  <si>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</si>
  <si>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</si>
  <si>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</si>
  <si>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</si>
  <si>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</si>
  <si>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</si>
  <si>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</si>
  <si>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</si>
  <si>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</si>
  <si>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</si>
  <si>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</si>
  <si>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</si>
  <si>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</si>
  <si>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</si>
  <si>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</si>
  <si>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</si>
  <si>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</si>
  <si>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</si>
  <si>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</si>
  <si>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</si>
  <si>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</si>
  <si>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</si>
  <si>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</si>
  <si>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</si>
  <si>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</si>
  <si>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</si>
  <si>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</si>
  <si>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</si>
  <si>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</si>
  <si>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</si>
  <si>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</si>
  <si>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</si>
  <si>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</si>
  <si>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</si>
  <si>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</si>
  <si>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</si>
  <si>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</si>
  <si>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</si>
  <si>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</si>
  <si>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</si>
  <si>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</si>
  <si>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</si>
  <si>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</si>
  <si>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</si>
  <si>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</si>
  <si>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</si>
  <si>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</si>
  <si>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</si>
  <si>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</si>
  <si>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</si>
  <si>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</si>
  <si>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</si>
  <si>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</si>
  <si>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</si>
  <si>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</si>
  <si>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</si>
  <si>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</si>
  <si>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</si>
  <si>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</si>
  <si>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</si>
  <si>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</si>
  <si>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</si>
  <si>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</si>
  <si>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</si>
  <si>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</si>
  <si>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</si>
  <si>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</si>
  <si>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</si>
  <si>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</si>
  <si>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</si>
  <si>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</si>
  <si>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</si>
  <si>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</si>
  <si>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</si>
  <si>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</si>
  <si>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</si>
  <si>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</si>
  <si>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</si>
  <si>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</si>
  <si>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</si>
  <si>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</si>
  <si>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</si>
  <si>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</si>
  <si>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</si>
  <si>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</si>
  <si>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</si>
  <si>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</si>
  <si>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</si>
  <si>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</si>
  <si>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</si>
  <si>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</si>
  <si>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</si>
  <si>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</si>
  <si>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</si>
  <si>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</si>
  <si>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</si>
  <si>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</si>
  <si>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</si>
  <si>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</si>
  <si>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</si>
  <si>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</si>
  <si>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</si>
  <si>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</si>
  <si>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</si>
  <si>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</si>
  <si>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</si>
  <si>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</si>
  <si>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</si>
  <si>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</si>
  <si>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</si>
  <si>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</si>
  <si>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</si>
  <si>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</si>
  <si>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</si>
  <si>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</si>
  <si>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</si>
  <si>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</si>
  <si>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</si>
  <si>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</si>
  <si>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</si>
  <si>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</si>
  <si>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</si>
  <si>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</si>
  <si>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</si>
  <si>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</si>
  <si>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</si>
  <si>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</si>
  <si>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</si>
  <si>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</si>
  <si>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</si>
  <si>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</si>
  <si>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</si>
  <si>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</si>
  <si>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</si>
  <si>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</si>
  <si>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</si>
  <si>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</si>
  <si>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</si>
  <si>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</si>
  <si>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</si>
  <si>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</si>
  <si>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</si>
  <si>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</si>
  <si>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</si>
  <si>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</si>
  <si>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</si>
  <si>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</si>
  <si>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</si>
  <si>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</si>
  <si>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</si>
  <si>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</si>
  <si>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</si>
  <si>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</si>
  <si>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</si>
  <si>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</si>
  <si>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</si>
  <si>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</si>
  <si>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</si>
  <si>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</si>
  <si>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</si>
  <si>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</si>
  <si>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</si>
  <si>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</si>
  <si>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</si>
  <si>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</si>
  <si>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</si>
  <si>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</si>
  <si>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</si>
  <si>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</si>
  <si>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</si>
  <si>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</si>
  <si>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</si>
  <si>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</si>
  <si>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</si>
  <si>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</si>
  <si>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</si>
  <si>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</si>
  <si>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</si>
  <si>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</si>
  <si>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</si>
  <si>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</si>
  <si>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</si>
  <si>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</si>
  <si>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</si>
  <si>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</si>
  <si>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</si>
  <si>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</si>
  <si>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</si>
  <si>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</si>
  <si>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</si>
  <si>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</si>
  <si>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</si>
  <si>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</si>
  <si>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</si>
  <si>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</si>
  <si>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</si>
  <si>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</si>
  <si>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</si>
  <si>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</si>
  <si>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</si>
  <si>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</si>
  <si>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</si>
  <si>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</si>
  <si>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</si>
  <si>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</si>
  <si>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</si>
  <si>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</si>
  <si>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</si>
  <si>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</si>
  <si>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</si>
  <si>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</si>
  <si>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</si>
  <si>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</si>
  <si>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</si>
  <si>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</si>
  <si>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</si>
  <si>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</si>
  <si>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</si>
  <si>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</si>
  <si>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</si>
  <si>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</si>
  <si>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</si>
  <si>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</si>
  <si>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</si>
  <si>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</si>
  <si>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</si>
  <si>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</si>
  <si>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</si>
  <si>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</si>
  <si>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</si>
  <si>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</si>
  <si>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</si>
  <si>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</si>
  <si>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</si>
  <si>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</si>
  <si>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</si>
  <si>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</si>
  <si>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</si>
  <si>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</si>
  <si>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</si>
  <si>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</si>
  <si>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</si>
  <si>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</si>
  <si>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</si>
  <si>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</si>
  <si>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</si>
  <si>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</si>
  <si>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</si>
  <si>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</si>
  <si>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</si>
  <si>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</si>
  <si>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</si>
  <si>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</si>
  <si>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</si>
  <si>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</si>
  <si>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</si>
  <si>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</si>
  <si>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</si>
  <si>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</si>
  <si>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</si>
  <si>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</si>
  <si>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</si>
  <si>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</si>
  <si>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</si>
  <si>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</si>
  <si>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</si>
  <si>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</si>
  <si>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</si>
  <si>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</si>
  <si>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</si>
  <si>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</si>
  <si>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</si>
  <si>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</si>
  <si>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</si>
  <si>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</si>
  <si>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</si>
  <si>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</si>
  <si>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</si>
  <si>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</si>
  <si>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</si>
  <si>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</si>
  <si>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</si>
  <si>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</si>
  <si>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</si>
  <si>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</si>
  <si>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</si>
  <si>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</si>
  <si>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</si>
  <si>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</si>
  <si>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</si>
  <si>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</si>
  <si>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</si>
  <si>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</si>
  <si>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</si>
  <si>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</si>
  <si>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</si>
  <si>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</si>
  <si>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</si>
  <si>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</si>
  <si>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</si>
  <si>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</si>
  <si>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</si>
  <si>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</si>
  <si>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</si>
  <si>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</si>
  <si>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</si>
  <si>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</si>
  <si>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</si>
  <si>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</si>
  <si>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</si>
  <si>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</si>
  <si>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</si>
  <si>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</si>
  <si>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</si>
  <si>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</si>
  <si>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</si>
  <si>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</si>
  <si>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</si>
  <si>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</si>
  <si>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</si>
  <si>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</si>
  <si>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</si>
  <si>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</si>
  <si>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</si>
  <si>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</si>
  <si>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</si>
  <si>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</si>
  <si>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</si>
  <si>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</si>
  <si>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</si>
  <si>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</si>
  <si>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</si>
  <si>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</si>
  <si>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</si>
  <si>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</si>
  <si>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</si>
  <si>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</si>
  <si>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</si>
  <si>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</si>
  <si>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</si>
  <si>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</si>
  <si>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</si>
  <si>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</si>
  <si>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</si>
  <si>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</si>
  <si>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</si>
  <si>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</si>
  <si>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</si>
  <si>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</si>
  <si>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</si>
  <si>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</si>
  <si>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</si>
  <si>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</si>
  <si>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</si>
  <si>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</si>
  <si>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</si>
  <si>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</si>
  <si>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</si>
  <si>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</si>
  <si>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</si>
  <si>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</si>
  <si>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</si>
  <si>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</si>
  <si>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</si>
  <si>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</si>
  <si>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</si>
  <si>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</si>
  <si>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</si>
  <si>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</si>
  <si>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</si>
  <si>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</si>
  <si>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</si>
  <si>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</si>
  <si>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</si>
  <si>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</si>
  <si>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</si>
  <si>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</si>
  <si>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</si>
  <si>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</si>
  <si>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</si>
  <si>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</si>
  <si>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</si>
  <si>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</si>
  <si>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</si>
  <si>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</si>
  <si>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</si>
  <si>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</si>
  <si>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</si>
  <si>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</si>
  <si>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</si>
  <si>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</si>
  <si>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</si>
  <si>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</si>
  <si>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</si>
  <si>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</si>
  <si>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</si>
  <si>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</si>
  <si>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</si>
  <si>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</si>
  <si>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</si>
  <si>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</si>
  <si>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</si>
  <si>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</si>
  <si>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</si>
  <si>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</si>
  <si>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</si>
  <si>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</si>
  <si>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</si>
  <si>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</si>
  <si>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</si>
  <si>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</si>
  <si>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</si>
  <si>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</si>
  <si>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</si>
  <si>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</si>
  <si>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</si>
  <si>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</si>
  <si>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</si>
  <si>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</si>
  <si>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</si>
  <si>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</si>
  <si>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</si>
  <si>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</si>
  <si>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</si>
  <si>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</si>
  <si>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</si>
  <si>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</si>
  <si>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</si>
  <si>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</si>
  <si>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</si>
  <si>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</si>
  <si>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</si>
  <si>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</si>
  <si>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</si>
  <si>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</si>
  <si>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</si>
  <si>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</si>
  <si>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</si>
  <si>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</si>
  <si>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</si>
  <si>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</si>
  <si>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</si>
  <si>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</si>
  <si>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</si>
  <si>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</si>
  <si>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</si>
  <si>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</si>
  <si>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</si>
  <si>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</si>
  <si>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</si>
  <si>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</si>
  <si>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</si>
  <si>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</si>
  <si>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</si>
  <si>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</si>
  <si>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</si>
  <si>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</si>
  <si>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</si>
  <si>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</si>
  <si>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</si>
  <si>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</si>
  <si>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</si>
  <si>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</si>
  <si>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</si>
  <si>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</si>
  <si>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</si>
  <si>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</si>
  <si>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</si>
  <si>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</si>
  <si>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</si>
  <si>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</si>
  <si>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</si>
  <si>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</si>
  <si>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</si>
  <si>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</si>
  <si>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</si>
  <si>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</si>
  <si>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</si>
  <si>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</si>
  <si>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</si>
  <si>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</si>
  <si>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</si>
  <si>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</si>
  <si>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</si>
  <si>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</si>
  <si>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</si>
  <si>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</si>
  <si>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</si>
  <si>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</si>
  <si>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</si>
  <si>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</si>
  <si>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</si>
  <si>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</si>
  <si>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</si>
  <si>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</si>
  <si>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</si>
  <si>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</si>
  <si>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</si>
  <si>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</si>
  <si>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</si>
  <si>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</si>
  <si>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</si>
  <si>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</si>
  <si>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</si>
  <si>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</si>
  <si>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</si>
  <si>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</si>
  <si>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</si>
  <si>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</si>
  <si>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</si>
  <si>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</si>
  <si>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</si>
  <si>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</si>
  <si>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</si>
  <si>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</si>
  <si>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</si>
  <si>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</si>
  <si>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</si>
  <si>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</si>
  <si>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</si>
  <si>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</si>
  <si>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</si>
  <si>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</si>
  <si>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</si>
  <si>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</si>
  <si>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</si>
  <si>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</si>
  <si>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</si>
  <si>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</si>
  <si>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</si>
  <si>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</si>
  <si>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</si>
  <si>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</si>
  <si>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</si>
  <si>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</si>
  <si>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</si>
  <si>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</si>
  <si>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</si>
  <si>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</si>
  <si>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</si>
  <si>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</si>
  <si>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</si>
  <si>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</si>
  <si>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</si>
  <si>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</si>
  <si>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</si>
  <si>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</si>
  <si>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</si>
  <si>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</si>
  <si>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</si>
  <si>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</si>
  <si>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</si>
  <si>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</si>
  <si>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</si>
  <si>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</si>
  <si>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</si>
  <si>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</si>
  <si>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</si>
  <si>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</si>
  <si>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</si>
  <si>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</si>
  <si>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</si>
  <si>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</si>
  <si>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</si>
  <si>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</si>
  <si>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</si>
  <si>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</si>
  <si>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</si>
  <si>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</si>
  <si>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</si>
  <si>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</si>
  <si>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</si>
  <si>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</si>
  <si>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</si>
  <si>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</si>
  <si>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</si>
  <si>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</si>
  <si>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</si>
  <si>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</si>
  <si>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</si>
  <si>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</si>
  <si>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</si>
  <si>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</si>
  <si>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</si>
  <si>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</si>
  <si>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</si>
  <si>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</si>
  <si>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</si>
  <si>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</si>
  <si>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</si>
  <si>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</si>
  <si>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</si>
  <si>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</si>
  <si>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</si>
  <si>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</si>
  <si>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</si>
  <si>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</si>
  <si>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</si>
  <si>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</si>
  <si>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</si>
  <si>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</si>
  <si>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</si>
  <si>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</si>
  <si>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</si>
  <si>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</si>
  <si>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</si>
  <si>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</si>
  <si>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</si>
  <si>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</si>
  <si>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</si>
  <si>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</si>
  <si>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</si>
  <si>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</si>
  <si>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</si>
  <si>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</si>
  <si>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</si>
  <si>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</si>
  <si>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</si>
  <si>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</si>
  <si>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</si>
  <si>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</si>
  <si>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</si>
  <si>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</si>
  <si>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</si>
  <si>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</si>
  <si>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</si>
  <si>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</si>
  <si>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</si>
  <si>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</si>
  <si>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</si>
  <si>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</si>
  <si>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</si>
  <si>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</si>
  <si>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</si>
  <si>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</si>
  <si>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</si>
  <si>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</si>
  <si>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</si>
  <si>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</si>
  <si>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</si>
  <si>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</si>
  <si>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</si>
  <si>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</si>
  <si>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</si>
  <si>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</si>
  <si>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</si>
  <si>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</si>
  <si>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</si>
  <si>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</si>
  <si>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</si>
  <si>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</si>
  <si>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</si>
  <si>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</si>
  <si>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</si>
  <si>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</si>
  <si>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</si>
  <si>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</si>
  <si>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</si>
  <si>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</si>
  <si>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</si>
  <si>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</si>
  <si>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</si>
  <si>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</si>
  <si>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</si>
  <si>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</si>
  <si>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</si>
  <si>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</si>
  <si>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</si>
  <si>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</si>
  <si>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</si>
  <si>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</si>
  <si>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</si>
  <si>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</si>
  <si>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</si>
  <si>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</si>
  <si>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</si>
  <si>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</si>
  <si>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</si>
  <si>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</si>
  <si>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</si>
  <si>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</si>
  <si>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</si>
  <si>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</si>
  <si>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</si>
  <si>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</si>
  <si>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</si>
  <si>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</si>
  <si>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</si>
  <si>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</si>
  <si>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</si>
  <si>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</si>
  <si>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</si>
  <si>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</si>
  <si>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</si>
  <si>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</si>
  <si>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</si>
  <si>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</si>
  <si>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</si>
  <si>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</si>
  <si>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</si>
  <si>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</si>
  <si>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</si>
  <si>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</si>
  <si>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</si>
  <si>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</si>
  <si>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</si>
  <si>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</si>
  <si>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</si>
  <si>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</si>
  <si>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</si>
  <si>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</si>
  <si>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</si>
  <si>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</si>
  <si>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</si>
  <si>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</si>
  <si>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</si>
  <si>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</si>
  <si>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</si>
  <si>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</si>
  <si>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</si>
  <si>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</si>
  <si>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</si>
  <si>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</si>
  <si>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</si>
  <si>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</si>
  <si>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</si>
  <si>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</si>
  <si>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</si>
  <si>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</si>
  <si>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</si>
  <si>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</si>
  <si>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</si>
  <si>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</si>
  <si>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</si>
  <si>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</si>
  <si>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</si>
  <si>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</si>
  <si>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</si>
  <si>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</si>
  <si>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</si>
  <si>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</si>
  <si>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</si>
  <si>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</si>
  <si>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</si>
  <si>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</si>
  <si>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</si>
  <si>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</si>
  <si>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</si>
  <si>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</si>
  <si>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</si>
  <si>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</si>
  <si>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</si>
  <si>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</si>
  <si>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</si>
  <si>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</si>
  <si>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</si>
  <si>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</si>
  <si>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</si>
  <si>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</si>
  <si>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</si>
  <si>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</si>
  <si>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</si>
  <si>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</si>
  <si>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</si>
  <si>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</si>
  <si>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</si>
  <si>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</si>
  <si>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</si>
  <si>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</si>
  <si>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</si>
  <si>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</si>
  <si>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</si>
  <si>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</si>
  <si>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</si>
  <si>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</si>
  <si>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</si>
  <si>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</si>
  <si>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</si>
  <si>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</si>
  <si>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</si>
  <si>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</si>
  <si>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</si>
  <si>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</si>
  <si>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</si>
  <si>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</si>
  <si>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</si>
  <si>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</si>
  <si>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</si>
  <si>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</si>
  <si>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</si>
  <si>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</si>
  <si>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</si>
  <si>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</si>
  <si>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</si>
  <si>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</si>
  <si>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</si>
  <si>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</si>
  <si>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</si>
  <si>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</si>
  <si>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</si>
  <si>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</si>
  <si>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</si>
  <si>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</si>
  <si>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</si>
  <si>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</si>
  <si>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</si>
  <si>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</si>
  <si>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</si>
  <si>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</si>
  <si>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</si>
  <si>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</si>
  <si>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</si>
  <si>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</si>
  <si>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</si>
  <si>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</si>
  <si>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</si>
  <si>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</si>
  <si>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</si>
  <si>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</si>
  <si>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</si>
  <si>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</si>
  <si>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</si>
  <si>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</si>
  <si>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</si>
  <si>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</si>
  <si>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</si>
  <si>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</si>
  <si>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</si>
  <si>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</si>
  <si>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</si>
  <si>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</si>
  <si>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</si>
  <si>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</si>
  <si>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</si>
  <si>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</si>
  <si>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</si>
  <si>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</si>
  <si>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</si>
  <si>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</si>
  <si>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</si>
  <si>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</si>
  <si>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</si>
  <si>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</si>
  <si>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</si>
  <si>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</si>
  <si>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</si>
  <si>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</si>
  <si>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</si>
  <si>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</si>
  <si>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</si>
  <si>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</si>
  <si>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</si>
  <si>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</si>
  <si>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</si>
  <si>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</si>
  <si>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</si>
  <si>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</si>
  <si>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</si>
  <si>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</si>
  <si>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</si>
  <si>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</si>
  <si>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</si>
  <si>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</si>
  <si>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</si>
  <si>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</si>
  <si>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</si>
  <si>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</si>
  <si>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</si>
  <si>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</si>
  <si>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</si>
  <si>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</si>
  <si>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</si>
  <si>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</si>
  <si>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</si>
  <si>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</si>
  <si>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</si>
  <si>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</si>
  <si>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</si>
  <si>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</si>
  <si>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</si>
  <si>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</si>
  <si>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</si>
  <si>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</si>
  <si>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</si>
  <si>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</si>
  <si>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</si>
  <si>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</si>
  <si>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</si>
  <si>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</si>
  <si>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</si>
  <si>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</si>
  <si>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</si>
  <si>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</si>
  <si>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</si>
  <si>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</si>
  <si>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</si>
  <si>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</si>
  <si>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</si>
  <si>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</si>
  <si>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</si>
  <si>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</si>
  <si>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</si>
  <si>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</si>
  <si>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</si>
  <si>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</si>
  <si>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</si>
  <si>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</si>
  <si>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</si>
  <si>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</si>
  <si>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</si>
  <si>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</si>
  <si>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</si>
  <si>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</si>
  <si>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</si>
  <si>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</si>
  <si>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</si>
  <si>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</si>
  <si>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</si>
  <si>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</si>
  <si>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</si>
  <si>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</si>
  <si>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</si>
  <si>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</si>
  <si>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</si>
  <si>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</si>
  <si>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</si>
  <si>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</si>
  <si>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</si>
  <si>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</si>
  <si>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</si>
  <si>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</si>
  <si>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</si>
  <si>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</si>
  <si>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</si>
  <si>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</si>
  <si>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</si>
  <si>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</si>
  <si>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</si>
  <si>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</si>
  <si>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</si>
  <si>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</si>
  <si>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</si>
  <si>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</si>
  <si>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</si>
  <si>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</si>
  <si>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</si>
  <si>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</si>
  <si>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</si>
  <si>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</si>
  <si>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</si>
  <si>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</si>
  <si>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</si>
  <si>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</si>
  <si>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</si>
  <si>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</si>
  <si>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</si>
  <si>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</si>
  <si>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</si>
  <si>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</si>
  <si>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</si>
  <si>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</si>
  <si>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</si>
  <si>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</si>
  <si>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</si>
  <si>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</si>
  <si>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</si>
  <si>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</si>
  <si>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</si>
  <si>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</si>
  <si>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</si>
  <si>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</si>
  <si>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</si>
  <si>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</si>
  <si>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</si>
  <si>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</si>
  <si>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</si>
  <si>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</si>
  <si>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</si>
  <si>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</si>
  <si>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</si>
  <si>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</si>
  <si>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</si>
  <si>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</si>
  <si>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</si>
  <si>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</si>
  <si>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</si>
  <si>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</si>
  <si>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</si>
  <si>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</si>
  <si>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</si>
  <si>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</si>
  <si>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</si>
  <si>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</si>
  <si>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</si>
  <si>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</si>
  <si>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</si>
  <si>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</si>
  <si>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</si>
  <si>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</si>
  <si>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</si>
  <si>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</si>
  <si>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</si>
  <si>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</si>
  <si>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</si>
  <si>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</si>
  <si>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</si>
  <si>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</si>
  <si>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</si>
  <si>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</si>
  <si>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</si>
  <si>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</si>
  <si>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</si>
  <si>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</si>
  <si>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</si>
  <si>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</si>
  <si>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</si>
  <si>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</si>
  <si>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</si>
  <si>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</si>
  <si>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</si>
  <si>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</si>
  <si>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</si>
  <si>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</si>
  <si>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</si>
  <si>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</si>
  <si>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</si>
  <si>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</si>
  <si>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</si>
  <si>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</si>
  <si>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</si>
  <si>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</si>
  <si>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</si>
  <si>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</si>
  <si>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</si>
  <si>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</si>
  <si>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</si>
  <si>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</si>
  <si>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</si>
  <si>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</si>
  <si>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</si>
  <si>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</si>
  <si>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</si>
  <si>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</si>
  <si>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</si>
  <si>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</si>
  <si>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</si>
  <si>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</si>
  <si>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</si>
  <si>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</si>
  <si>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</si>
  <si>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</si>
  <si>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</si>
  <si>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</si>
  <si>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</si>
  <si>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</si>
  <si>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</si>
  <si>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</si>
  <si>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</si>
  <si>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</si>
  <si>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</si>
  <si>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</si>
  <si>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</si>
  <si>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</si>
  <si>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</si>
  <si>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</si>
  <si>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</si>
  <si>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</si>
  <si>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</si>
  <si>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</si>
  <si>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</si>
  <si>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</si>
  <si>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</si>
  <si>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</si>
  <si>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</si>
  <si>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</si>
  <si>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</si>
  <si>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</si>
  <si>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</si>
  <si>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</si>
  <si>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</si>
  <si>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</si>
  <si>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</si>
  <si>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</si>
  <si>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</si>
  <si>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</si>
  <si>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</si>
  <si>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</si>
  <si>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</si>
  <si>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</si>
  <si>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</si>
  <si>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</si>
  <si>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</si>
  <si>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</si>
  <si>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</si>
  <si>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</si>
  <si>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</si>
  <si>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</si>
  <si>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</si>
  <si>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</si>
  <si>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</si>
  <si>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</si>
  <si>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</si>
  <si>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</si>
  <si>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</si>
  <si>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</si>
  <si>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</si>
  <si>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</si>
  <si>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</si>
  <si>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</si>
  <si>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</si>
  <si>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</si>
  <si>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</si>
  <si>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</si>
  <si>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</si>
  <si>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</si>
  <si>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</si>
  <si>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</si>
  <si>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</si>
  <si>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</si>
  <si>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</si>
  <si>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</si>
  <si>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</si>
  <si>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</si>
  <si>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</si>
  <si>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</si>
  <si>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</si>
  <si>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</si>
  <si>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</si>
  <si>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</si>
  <si>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</si>
  <si>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</si>
  <si>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</si>
  <si>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</si>
  <si>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</si>
  <si>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</si>
  <si>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</si>
  <si>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</si>
  <si>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</si>
  <si>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</si>
  <si>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</si>
  <si>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</si>
  <si>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</si>
  <si>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</si>
  <si>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</si>
  <si>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</si>
  <si>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</si>
  <si>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</si>
  <si>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</si>
  <si>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</si>
  <si>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</si>
  <si>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</si>
  <si>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</si>
  <si>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</si>
  <si>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</si>
  <si>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</si>
  <si>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</si>
  <si>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</si>
  <si>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</si>
  <si>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</si>
  <si>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</si>
  <si>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</si>
  <si>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</si>
  <si>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</si>
  <si>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</si>
  <si>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</si>
  <si>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</si>
  <si>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</si>
  <si>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</si>
  <si>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</si>
  <si>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</si>
  <si>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</si>
  <si>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</si>
  <si>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</si>
  <si>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</si>
  <si>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</si>
  <si>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</si>
  <si>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</si>
  <si>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</si>
  <si>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</si>
  <si>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</si>
  <si>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</si>
  <si>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</si>
  <si>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</si>
  <si>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</si>
  <si>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</si>
  <si>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</si>
  <si>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</si>
  <si>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</si>
  <si>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</si>
  <si>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</si>
  <si>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</si>
  <si>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</si>
  <si>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</si>
  <si>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</si>
  <si>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</si>
  <si>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</si>
  <si>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</si>
  <si>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</si>
  <si>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</si>
  <si>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</si>
  <si>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</si>
  <si>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</si>
  <si>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</si>
  <si>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</si>
  <si>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</si>
  <si>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</si>
  <si>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</si>
  <si>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</si>
  <si>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</si>
  <si>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</si>
  <si>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</si>
  <si>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</si>
  <si>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</si>
  <si>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</si>
  <si>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</si>
  <si>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</si>
  <si>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</si>
  <si>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</si>
  <si>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</si>
  <si>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</si>
  <si>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</si>
  <si>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</si>
  <si>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</si>
  <si>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</si>
  <si>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</si>
  <si>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</si>
  <si>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</si>
  <si>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</si>
  <si>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</si>
  <si>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</si>
  <si>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</si>
  <si>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</si>
  <si>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</si>
  <si>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</si>
  <si>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</si>
  <si>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</si>
  <si>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</si>
  <si>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</si>
  <si>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</si>
  <si>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</si>
  <si>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</si>
  <si>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</si>
  <si>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</si>
  <si>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</si>
  <si>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</si>
  <si>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</si>
  <si>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</si>
  <si>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</si>
  <si>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</si>
  <si>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</si>
  <si>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</si>
  <si>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</si>
  <si>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</si>
  <si>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</si>
  <si>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</si>
  <si>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</si>
  <si>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</si>
  <si>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</si>
  <si>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</si>
  <si>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</si>
  <si>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</si>
  <si>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</si>
  <si>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</si>
  <si>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</si>
  <si>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</si>
  <si>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</si>
  <si>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</si>
  <si>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</si>
  <si>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</si>
  <si>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</si>
  <si>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</si>
  <si>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</si>
  <si>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</si>
  <si>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</si>
  <si>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</si>
  <si>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</si>
  <si>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</si>
  <si>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</si>
  <si>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</si>
  <si>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</si>
  <si>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</si>
  <si>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</si>
  <si>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</si>
  <si>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</si>
  <si>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</si>
  <si>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</si>
  <si>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</si>
  <si>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</si>
  <si>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</si>
  <si>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</si>
  <si>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</si>
  <si>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</si>
  <si>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</si>
  <si>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</si>
  <si>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</si>
  <si>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</si>
  <si>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</si>
  <si>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</si>
  <si>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</si>
  <si>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</si>
  <si>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</si>
  <si>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</si>
  <si>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</si>
  <si>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</si>
  <si>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</si>
  <si>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</si>
  <si>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</si>
  <si>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</si>
  <si>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</si>
  <si>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</si>
  <si>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</si>
  <si>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</si>
  <si>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</si>
  <si>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</si>
  <si>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</si>
  <si>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</si>
  <si>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</si>
  <si>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</si>
  <si>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</si>
  <si>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</si>
  <si>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</si>
  <si>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</si>
  <si>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</si>
  <si>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</si>
  <si>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</si>
  <si>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</si>
  <si>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</si>
  <si>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</si>
  <si>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</si>
  <si>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</si>
  <si>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</si>
  <si>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</si>
  <si>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</si>
  <si>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</si>
  <si>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</si>
  <si>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</si>
  <si>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</si>
  <si>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</si>
  <si>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</si>
  <si>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</si>
  <si>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</si>
  <si>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</si>
  <si>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</si>
  <si>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</si>
  <si>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</si>
  <si>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</si>
  <si>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</si>
  <si>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</si>
  <si>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</si>
  <si>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</si>
  <si>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</si>
  <si>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</si>
  <si>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</si>
  <si>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</si>
  <si>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</si>
  <si>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</si>
  <si>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</si>
  <si>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</si>
  <si>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</si>
  <si>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</si>
  <si>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</si>
  <si>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</si>
  <si>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</si>
  <si>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</si>
  <si>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</si>
  <si>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</si>
  <si>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</si>
  <si>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</si>
  <si>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</si>
  <si>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</si>
  <si>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</si>
  <si>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</si>
  <si>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</si>
  <si>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</si>
  <si>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</si>
  <si>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</si>
  <si>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</si>
  <si>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</si>
  <si>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</si>
  <si>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</si>
  <si>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</si>
  <si>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</si>
  <si>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</si>
  <si>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</si>
  <si>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</si>
  <si>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</si>
  <si>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</si>
  <si>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</si>
  <si>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</si>
  <si>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</si>
  <si>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</si>
  <si>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</si>
  <si>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</si>
  <si>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</si>
  <si>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</si>
  <si>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</si>
  <si>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</si>
  <si>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</si>
  <si>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</si>
  <si>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</si>
  <si>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</si>
  <si>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</si>
  <si>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</si>
  <si>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</si>
  <si>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</si>
  <si>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</si>
  <si>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</si>
  <si>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</si>
  <si>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</si>
  <si>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</si>
  <si>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</si>
  <si>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</si>
  <si>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</si>
  <si>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</si>
  <si>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</si>
  <si>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</si>
  <si>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</si>
  <si>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</si>
  <si>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</si>
  <si>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</si>
  <si>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</si>
  <si>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</si>
  <si>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</si>
  <si>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</si>
  <si>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</si>
  <si>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</si>
  <si>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</si>
  <si>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</si>
  <si>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</si>
  <si>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</si>
  <si>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</si>
  <si>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</si>
  <si>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</si>
  <si>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</si>
  <si>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</si>
  <si>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</si>
  <si>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</si>
  <si>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</si>
  <si>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</si>
  <si>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</si>
  <si>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</si>
  <si>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</si>
  <si>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</si>
  <si>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</si>
  <si>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</si>
  <si>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</si>
  <si>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</si>
  <si>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</si>
  <si>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</si>
  <si>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</si>
  <si>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</si>
  <si>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</si>
  <si>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</si>
  <si>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</si>
  <si>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</si>
  <si>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</si>
  <si>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</si>
  <si>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</si>
  <si>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</si>
  <si>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</si>
  <si>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</si>
  <si>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</si>
  <si>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</si>
  <si>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</si>
  <si>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</si>
  <si>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</si>
  <si>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</si>
  <si>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</si>
  <si>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</si>
  <si>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</si>
  <si>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</si>
  <si>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</si>
  <si>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</si>
  <si>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</si>
  <si>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</si>
  <si>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</si>
  <si>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</si>
  <si>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</si>
  <si>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</si>
  <si>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</si>
  <si>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</si>
  <si>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</si>
  <si>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</si>
  <si>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</si>
  <si>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</si>
  <si>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</si>
  <si>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</si>
  <si>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</si>
  <si>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</si>
  <si>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</si>
  <si>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</si>
  <si>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</si>
  <si>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</si>
  <si>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</si>
  <si>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</si>
  <si>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</si>
  <si>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</si>
  <si>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</si>
  <si>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</si>
  <si>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</si>
  <si>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</si>
  <si>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</si>
  <si>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</si>
  <si>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</si>
  <si>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</si>
  <si>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</si>
  <si>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</si>
  <si>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</si>
  <si>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</si>
  <si>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</si>
  <si>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</si>
  <si>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</si>
  <si>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</si>
  <si>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</si>
  <si>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</si>
  <si>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</si>
  <si>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</si>
  <si>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</si>
  <si>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</si>
  <si>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</si>
  <si>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</si>
  <si>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</si>
  <si>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</si>
  <si>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</si>
  <si>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</si>
  <si>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</si>
  <si>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</si>
  <si>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</si>
  <si>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</si>
  <si>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</si>
  <si>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</si>
  <si>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</si>
  <si>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</si>
  <si>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</si>
  <si>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</si>
  <si>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</si>
  <si>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</si>
  <si>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</si>
  <si>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</si>
  <si>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</si>
  <si>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</si>
  <si>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</si>
  <si>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</si>
  <si>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</si>
  <si>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</si>
  <si>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</si>
  <si>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</si>
  <si>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</si>
  <si>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</si>
  <si>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</si>
  <si>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</si>
  <si>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</si>
  <si>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</si>
  <si>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</si>
  <si>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</si>
  <si>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</si>
  <si>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</si>
  <si>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</si>
  <si>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</si>
  <si>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</si>
  <si>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</si>
  <si>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</si>
  <si>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</si>
  <si>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</si>
  <si>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</si>
  <si>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</si>
  <si>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</si>
  <si>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</si>
  <si>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</si>
  <si>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</si>
  <si>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</si>
  <si>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</si>
  <si>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</si>
  <si>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</si>
  <si>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</si>
  <si>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</si>
  <si>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</si>
  <si>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</si>
  <si>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</si>
  <si>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</si>
  <si>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</si>
  <si>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</si>
  <si>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</si>
  <si>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</si>
  <si>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</si>
  <si>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</si>
  <si>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</si>
  <si>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</si>
  <si>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</si>
  <si>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</si>
  <si>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</si>
  <si>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</si>
  <si>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</si>
  <si>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</si>
  <si>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</si>
  <si>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</si>
  <si>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</si>
  <si>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</si>
  <si>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</si>
  <si>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</si>
  <si>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</si>
  <si>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</si>
  <si>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</si>
  <si>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</si>
  <si>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</si>
  <si>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</si>
  <si>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</si>
  <si>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</si>
  <si>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</si>
  <si>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</si>
  <si>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</si>
  <si>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</si>
  <si>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</si>
  <si>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</si>
  <si>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</si>
  <si>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</si>
  <si>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</si>
  <si>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</si>
  <si>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</si>
  <si>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</si>
  <si>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</si>
  <si>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</si>
  <si>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</si>
  <si>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</si>
  <si>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</si>
  <si>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</si>
  <si>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</si>
  <si>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</si>
  <si>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</si>
  <si>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</si>
  <si>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</si>
  <si>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</si>
  <si>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</si>
  <si>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</si>
  <si>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</si>
  <si>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</si>
  <si>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</si>
  <si>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</si>
  <si>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</si>
  <si>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</si>
  <si>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</si>
  <si>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</si>
  <si>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</si>
  <si>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</si>
  <si>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</si>
  <si>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</si>
  <si>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</si>
  <si>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</si>
  <si>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</si>
  <si>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</si>
  <si>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</si>
  <si>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</si>
  <si>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</si>
  <si>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</si>
  <si>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</si>
  <si>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</si>
  <si>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</si>
  <si>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</si>
  <si>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</si>
  <si>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</si>
  <si>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</si>
  <si>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</si>
  <si>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</si>
  <si>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</si>
  <si>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</si>
  <si>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</si>
  <si>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</si>
  <si>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</si>
  <si>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</si>
  <si>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</si>
  <si>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</si>
  <si>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</si>
  <si>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</si>
  <si>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</si>
  <si>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</si>
  <si>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</si>
  <si>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</si>
  <si>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</si>
  <si>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</si>
  <si>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</si>
  <si>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</si>
  <si>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</si>
  <si>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</si>
  <si>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</si>
  <si>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</si>
  <si>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</si>
  <si>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</si>
  <si>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</si>
  <si>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</si>
  <si>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</si>
  <si>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</si>
  <si>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</si>
  <si>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</si>
  <si>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</si>
  <si>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</si>
  <si>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</si>
  <si>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</si>
  <si>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</si>
  <si>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</si>
  <si>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</si>
  <si>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</si>
  <si>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</si>
  <si>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</si>
  <si>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</si>
  <si>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</si>
  <si>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</si>
  <si>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</si>
  <si>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</si>
  <si>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</si>
  <si>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</si>
  <si>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</si>
  <si>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</si>
  <si>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</si>
  <si>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</si>
  <si>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</si>
  <si>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</si>
  <si>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</si>
  <si>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</si>
  <si>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</si>
  <si>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</si>
  <si>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</si>
  <si>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</si>
  <si>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</si>
  <si>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</si>
  <si>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</si>
  <si>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</si>
  <si>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</si>
  <si>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</si>
  <si>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</si>
  <si>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</si>
  <si>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</si>
  <si>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</si>
  <si>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</si>
  <si>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</si>
  <si>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</si>
  <si>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</si>
  <si>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</si>
  <si>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</si>
  <si>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</si>
  <si>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</si>
  <si>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</si>
  <si>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</si>
  <si>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</si>
  <si>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</si>
  <si>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</si>
  <si>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</si>
  <si>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</si>
  <si>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</si>
  <si>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</si>
  <si>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</si>
  <si>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</si>
  <si>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</si>
  <si>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</si>
  <si>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</si>
  <si>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</si>
  <si>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</si>
  <si>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</si>
  <si>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</si>
  <si>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</si>
  <si>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</si>
  <si>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</si>
  <si>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</si>
  <si>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</si>
  <si>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</si>
  <si>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</si>
  <si>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</si>
  <si>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</si>
  <si>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</si>
  <si>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</si>
  <si>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</si>
  <si>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</si>
  <si>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</si>
  <si>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</si>
  <si>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</si>
  <si>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</si>
  <si>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</si>
  <si>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</si>
  <si>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</si>
  <si>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</si>
  <si>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</si>
  <si>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</si>
  <si>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</si>
  <si>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</si>
  <si>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</si>
  <si>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</si>
  <si>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</si>
  <si>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</si>
  <si>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</si>
  <si>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</si>
  <si>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</si>
  <si>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</si>
  <si>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</si>
  <si>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</si>
  <si>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</si>
  <si>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</si>
  <si>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</si>
  <si>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</si>
  <si>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</si>
  <si>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</si>
  <si>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</si>
  <si>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</si>
  <si>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</si>
  <si>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</si>
  <si>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</si>
  <si>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</si>
  <si>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</si>
  <si>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</si>
  <si>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</si>
  <si>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</si>
  <si>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</si>
  <si>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</si>
  <si>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</si>
  <si>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</si>
  <si>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</si>
  <si>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</si>
  <si>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</si>
  <si>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</si>
  <si>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</si>
  <si>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</si>
  <si>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</si>
  <si>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</si>
  <si>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</si>
  <si>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</si>
  <si>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</si>
  <si>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</si>
  <si>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</si>
  <si>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</si>
  <si>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</si>
  <si>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</si>
  <si>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</si>
  <si>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</si>
  <si>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</si>
  <si>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</si>
  <si>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</si>
  <si>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</si>
  <si>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</si>
  <si>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</si>
  <si>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</si>
  <si>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</si>
  <si>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</si>
  <si>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</si>
  <si>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</si>
  <si>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</si>
  <si>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</si>
  <si>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</si>
  <si>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</si>
  <si>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</si>
  <si>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</si>
  <si>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</si>
  <si>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</si>
  <si>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</si>
  <si>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</si>
  <si>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</si>
  <si>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</si>
  <si>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</si>
  <si>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</si>
  <si>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</si>
  <si>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</si>
  <si>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</si>
  <si>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</si>
  <si>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</si>
  <si>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</si>
  <si>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</si>
  <si>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</si>
  <si>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</si>
  <si>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</si>
  <si>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</si>
  <si>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</si>
  <si>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</si>
  <si>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</si>
  <si>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</si>
  <si>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</si>
  <si>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</si>
  <si>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</si>
  <si>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</si>
  <si>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</si>
  <si>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</si>
  <si>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</si>
  <si>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</si>
  <si>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</si>
  <si>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</si>
  <si>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</si>
  <si>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</si>
  <si>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</si>
  <si>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</si>
  <si>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</si>
  <si>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</si>
  <si>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</si>
  <si>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</si>
  <si>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</si>
  <si>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</si>
  <si>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</si>
  <si>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</si>
  <si>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</si>
  <si>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</si>
  <si>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</si>
  <si>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</si>
  <si>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</si>
  <si>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</si>
  <si>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</si>
  <si>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</si>
  <si>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</si>
  <si>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</si>
  <si>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</si>
  <si>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</si>
  <si>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</si>
  <si>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</si>
  <si>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</si>
  <si>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</si>
  <si>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</si>
  <si>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</si>
  <si>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</si>
  <si>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</si>
  <si>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</si>
  <si>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</si>
  <si>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</si>
  <si>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</si>
  <si>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</si>
  <si>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</si>
  <si>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</si>
  <si>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</si>
  <si>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</si>
  <si>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</si>
  <si>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</si>
  <si>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</si>
  <si>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</si>
  <si>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</si>
  <si>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</si>
  <si>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</si>
  <si>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</si>
  <si>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</si>
  <si>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</si>
  <si>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</si>
  <si>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</si>
  <si>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</si>
  <si>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</si>
  <si>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</si>
  <si>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</si>
  <si>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</si>
  <si>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</si>
  <si>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</si>
  <si>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</si>
  <si>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</si>
  <si>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</si>
  <si>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</si>
  <si>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</si>
  <si>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</si>
  <si>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</si>
  <si>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</si>
  <si>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</si>
  <si>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</si>
  <si>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</si>
  <si>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</si>
  <si>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</si>
  <si>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</si>
  <si>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</si>
  <si>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</si>
  <si>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</si>
  <si>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</si>
  <si>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</si>
  <si>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</si>
  <si>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</si>
  <si>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</si>
  <si>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</si>
  <si>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</si>
  <si>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</si>
  <si>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</si>
  <si>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</si>
  <si>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</si>
  <si>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</si>
  <si>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</si>
  <si>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</si>
  <si>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</si>
  <si>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</si>
  <si>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</si>
  <si>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</si>
  <si>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</si>
  <si>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</si>
  <si>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</si>
  <si>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</si>
  <si>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</si>
  <si>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</si>
  <si>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</si>
  <si>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</si>
  <si>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</si>
  <si>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</si>
  <si>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</si>
  <si>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</si>
  <si>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</si>
  <si>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</si>
  <si>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</si>
  <si>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</si>
  <si>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</si>
  <si>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</si>
  <si>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</si>
  <si>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</si>
  <si>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</si>
  <si>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</si>
  <si>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</si>
  <si>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</si>
  <si>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</si>
  <si>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</si>
  <si>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</si>
  <si>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</si>
  <si>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</si>
  <si>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</si>
  <si>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</si>
  <si>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</si>
  <si>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</si>
  <si>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</si>
  <si>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</si>
  <si>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</si>
  <si>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</si>
  <si>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</si>
  <si>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</si>
  <si>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</si>
  <si>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</si>
  <si>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</si>
  <si>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</si>
  <si>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</si>
  <si>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</si>
  <si>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</si>
  <si>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</si>
  <si>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</si>
  <si>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</si>
  <si>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</si>
  <si>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</si>
  <si>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</si>
  <si>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</si>
  <si>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</si>
  <si>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</si>
  <si>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</si>
  <si>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</si>
  <si>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</si>
  <si>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</si>
  <si>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</si>
  <si>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</si>
  <si>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</si>
  <si>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</si>
  <si>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</si>
  <si>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</si>
  <si>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</si>
  <si>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</si>
  <si>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</si>
  <si>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</si>
  <si>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</si>
  <si>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</si>
  <si>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</si>
  <si>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</si>
  <si>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</si>
  <si>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</si>
  <si>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</si>
  <si>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</si>
  <si>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</si>
  <si>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</si>
  <si>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</si>
  <si>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</si>
  <si>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</si>
  <si>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</si>
  <si>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</si>
  <si>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</si>
  <si>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</si>
  <si>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</si>
  <si>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</si>
  <si>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</si>
  <si>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</si>
  <si>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</si>
  <si>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</si>
  <si>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</si>
  <si>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</si>
  <si>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</si>
  <si>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</si>
  <si>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</si>
  <si>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</si>
  <si>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</si>
  <si>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</si>
  <si>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</si>
  <si>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</si>
  <si>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</si>
  <si>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</si>
  <si>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</si>
  <si>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</si>
  <si>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</si>
  <si>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</si>
  <si>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</si>
  <si>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</si>
  <si>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</si>
  <si>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</si>
  <si>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</si>
  <si>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</si>
  <si>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</si>
  <si>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</si>
  <si>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</si>
  <si>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</si>
  <si>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</si>
  <si>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</si>
  <si>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</si>
  <si>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</si>
  <si>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</si>
  <si>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</si>
  <si>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</si>
  <si>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</si>
  <si>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</si>
  <si>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</si>
  <si>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</si>
  <si>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</si>
  <si>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</si>
  <si>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</si>
  <si>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</si>
  <si>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</si>
  <si>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</si>
  <si>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</si>
  <si>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</si>
  <si>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</si>
  <si>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</si>
  <si>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</si>
  <si>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</si>
  <si>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</si>
  <si>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</si>
  <si>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</si>
  <si>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</si>
  <si>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</si>
  <si>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</si>
  <si>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</si>
  <si>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</si>
  <si>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</si>
  <si>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</si>
  <si>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</si>
  <si>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</si>
  <si>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</si>
  <si>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</si>
  <si>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</si>
  <si>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</si>
  <si>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</si>
  <si>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</si>
  <si>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</si>
  <si>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</si>
  <si>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</si>
  <si>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</si>
  <si>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</si>
  <si>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</si>
  <si>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</si>
  <si>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</si>
  <si>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</si>
  <si>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</si>
  <si>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</si>
  <si>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</si>
  <si>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</si>
  <si>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</si>
  <si>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</si>
  <si>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</si>
  <si>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</si>
  <si>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</si>
  <si>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</si>
  <si>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</si>
  <si>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</si>
  <si>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</si>
  <si>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</si>
  <si>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</si>
  <si>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</si>
  <si>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</si>
  <si>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</si>
  <si>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</si>
  <si>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</si>
  <si>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</si>
  <si>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</si>
  <si>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</si>
  <si>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</si>
  <si>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</si>
  <si>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</si>
  <si>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</si>
  <si>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</si>
  <si>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</si>
  <si>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</si>
  <si>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</si>
  <si>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</si>
  <si>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</si>
  <si>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</si>
  <si>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</si>
  <si>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</si>
  <si>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</si>
  <si>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</si>
  <si>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</si>
  <si>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</si>
  <si>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</si>
  <si>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</si>
  <si>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</si>
  <si>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</si>
  <si>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</si>
  <si>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</si>
  <si>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</si>
  <si>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</si>
  <si>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</si>
  <si>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</si>
  <si>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</si>
  <si>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</si>
  <si>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</si>
  <si>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</si>
  <si>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</si>
  <si>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</si>
  <si>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</si>
  <si>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</si>
  <si>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</si>
  <si>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</si>
  <si>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</si>
  <si>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</si>
  <si>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</si>
  <si>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</si>
  <si>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</si>
  <si>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</si>
  <si>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</si>
  <si>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</si>
  <si>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</si>
  <si>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</si>
  <si>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</si>
  <si>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</si>
  <si>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</si>
  <si>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</si>
  <si>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</si>
  <si>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</si>
  <si>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</si>
  <si>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</si>
  <si>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</si>
  <si>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</si>
  <si>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</si>
  <si>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</si>
  <si>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</si>
  <si>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</si>
  <si>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</si>
  <si>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</si>
  <si>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</si>
  <si>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</si>
  <si>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</si>
  <si>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</si>
  <si>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</si>
  <si>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</si>
  <si>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</si>
  <si>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</si>
  <si>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</si>
  <si>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</si>
  <si>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</si>
  <si>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</si>
  <si>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</si>
  <si>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</si>
  <si>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</si>
  <si>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</si>
  <si>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</si>
  <si>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</si>
  <si>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</si>
  <si>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</si>
  <si>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</si>
  <si>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</si>
  <si>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</si>
  <si>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</si>
  <si>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</si>
  <si>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</si>
  <si>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</si>
  <si>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</si>
  <si>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</si>
  <si>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</si>
  <si>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</si>
  <si>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</si>
  <si>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</si>
  <si>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</si>
  <si>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</si>
  <si>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</si>
  <si>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</si>
  <si>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</si>
  <si>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</si>
  <si>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</si>
  <si>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</si>
  <si>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</si>
  <si>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</si>
  <si>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</si>
  <si>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</si>
  <si>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</si>
  <si>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</si>
  <si>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</si>
  <si>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</si>
  <si>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</si>
  <si>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</si>
  <si>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</si>
  <si>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</si>
  <si>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</si>
  <si>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</si>
  <si>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</si>
  <si>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</si>
  <si>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</si>
  <si>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</si>
  <si>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</si>
  <si>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</si>
  <si>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</si>
  <si>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</si>
  <si>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</si>
  <si>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</si>
  <si>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</si>
  <si>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</si>
  <si>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</si>
  <si>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</si>
  <si>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</si>
  <si>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</si>
  <si>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</si>
  <si>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</si>
  <si>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</si>
  <si>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</si>
  <si>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</si>
  <si>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</si>
  <si>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</si>
  <si>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</si>
  <si>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</si>
  <si>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</si>
  <si>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</si>
  <si>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</si>
  <si>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</si>
  <si>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</si>
  <si>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</si>
  <si>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</si>
  <si>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</si>
  <si>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</si>
  <si>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</si>
  <si>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</si>
  <si>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</si>
  <si>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</si>
  <si>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</si>
  <si>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</si>
  <si>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</si>
  <si>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</si>
  <si>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</si>
  <si>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</si>
  <si>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</si>
  <si>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</si>
  <si>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</si>
  <si>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</si>
  <si>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</si>
  <si>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</si>
  <si>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</si>
  <si>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</si>
  <si>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</si>
  <si>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</si>
  <si>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</si>
  <si>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</si>
  <si>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</si>
  <si>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</si>
  <si>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</si>
  <si>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</si>
  <si>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</si>
  <si>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</si>
  <si>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</si>
  <si>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</si>
  <si>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</si>
  <si>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</si>
  <si>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</si>
  <si>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</si>
  <si>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</si>
  <si>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</si>
  <si>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</si>
  <si>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</si>
  <si>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</si>
  <si>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</si>
  <si>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</si>
  <si>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</si>
  <si>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</si>
  <si>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</si>
  <si>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</si>
  <si>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</si>
  <si>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</si>
  <si>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</si>
  <si>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</si>
  <si>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</si>
  <si>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</si>
  <si>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</si>
  <si>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</si>
  <si>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</si>
  <si>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</si>
  <si>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</si>
  <si>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</si>
  <si>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</si>
  <si>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</si>
  <si>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</si>
  <si>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</si>
  <si>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</si>
  <si>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</si>
  <si>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</si>
  <si>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</si>
  <si>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</si>
  <si>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</si>
  <si>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</si>
  <si>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</si>
  <si>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</si>
  <si>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</si>
  <si>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</si>
  <si>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</si>
  <si>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</si>
  <si>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</si>
  <si>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</si>
  <si>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</si>
  <si>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</si>
  <si>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</si>
  <si>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</si>
  <si>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</si>
  <si>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</si>
  <si>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</si>
  <si>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</si>
  <si>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</si>
  <si>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</si>
  <si>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</si>
  <si>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</si>
  <si>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</si>
  <si>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</si>
  <si>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</si>
  <si>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</si>
  <si>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</si>
  <si>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</si>
  <si>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</si>
  <si>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</si>
  <si>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</si>
  <si>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</si>
  <si>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</si>
  <si>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</si>
  <si>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</si>
  <si>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</si>
  <si>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</si>
  <si>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</si>
  <si>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</si>
  <si>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</si>
  <si>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</si>
  <si>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</si>
  <si>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</si>
  <si>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</si>
  <si>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</si>
  <si>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</si>
  <si>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</si>
  <si>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</si>
  <si>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</si>
  <si>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</si>
  <si>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</si>
  <si>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</si>
  <si>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</si>
  <si>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</si>
  <si>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</si>
  <si>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</si>
  <si>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</si>
  <si>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</si>
  <si>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</si>
  <si>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</si>
  <si>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</si>
  <si>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</si>
  <si>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</si>
  <si>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</si>
  <si>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</si>
  <si>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</si>
  <si>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</si>
  <si>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</si>
  <si>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</si>
  <si>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</si>
  <si>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</si>
  <si>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</si>
  <si>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</si>
  <si>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</si>
  <si>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</si>
  <si>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</si>
  <si>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</si>
  <si>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</si>
  <si>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</si>
  <si>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</si>
  <si>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</si>
  <si>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</si>
  <si>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</si>
  <si>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</si>
  <si>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</si>
  <si>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</si>
  <si>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</si>
  <si>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</si>
  <si>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</si>
  <si>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</si>
  <si>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</si>
  <si>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</si>
  <si>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</si>
  <si>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</si>
  <si>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</si>
  <si>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</si>
  <si>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</si>
  <si>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</si>
  <si>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</si>
  <si>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</si>
  <si>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</si>
  <si>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</si>
  <si>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</si>
  <si>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</si>
  <si>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</si>
  <si>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</si>
  <si>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</si>
  <si>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</si>
  <si>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</si>
  <si>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</si>
  <si>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</si>
  <si>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</si>
  <si>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</si>
  <si>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</si>
  <si>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</si>
  <si>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</si>
  <si>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</si>
  <si>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</si>
  <si>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</si>
  <si>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</si>
  <si>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</si>
  <si>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</si>
  <si>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</si>
  <si>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</si>
  <si>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</si>
  <si>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</si>
  <si>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</si>
  <si>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</si>
  <si>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</si>
  <si>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</si>
  <si>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</si>
  <si>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</si>
  <si>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</si>
  <si>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</si>
  <si>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</si>
  <si>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</si>
  <si>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</si>
  <si>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</si>
  <si>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</si>
  <si>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</si>
  <si>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</si>
  <si>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</si>
  <si>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</si>
  <si>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</si>
  <si>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</si>
  <si>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</si>
  <si>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</si>
  <si>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</si>
  <si>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</si>
  <si>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</si>
  <si>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</si>
  <si>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</si>
  <si>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</si>
  <si>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</si>
  <si>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</si>
  <si>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</si>
  <si>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</si>
  <si>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</si>
  <si>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</si>
  <si>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</si>
  <si>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</si>
  <si>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</si>
  <si>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</si>
  <si>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</si>
  <si>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</si>
  <si>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</si>
  <si>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</si>
  <si>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</si>
  <si>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</si>
  <si>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</si>
  <si>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</si>
  <si>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</si>
  <si>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</si>
  <si>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</si>
  <si>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</si>
  <si>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</si>
  <si>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</si>
  <si>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</si>
  <si>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</si>
  <si>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</si>
  <si>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</si>
  <si>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</si>
  <si>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</si>
  <si>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</si>
  <si>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</si>
  <si>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</si>
  <si>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</si>
  <si>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</si>
  <si>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</si>
  <si>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</si>
  <si>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</si>
  <si>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</si>
  <si>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</si>
  <si>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</si>
  <si>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</si>
  <si>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</si>
  <si>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</si>
  <si>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</si>
  <si>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</si>
  <si>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</si>
  <si>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</si>
  <si>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</si>
  <si>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</si>
  <si>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</si>
  <si>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</si>
  <si>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</si>
  <si>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</si>
  <si>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</si>
  <si>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</si>
  <si>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</si>
  <si>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</si>
  <si>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</si>
  <si>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</si>
  <si>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</si>
  <si>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</si>
  <si>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</si>
  <si>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</si>
  <si>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</si>
  <si>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</si>
  <si>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</si>
  <si>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</si>
  <si>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</si>
  <si>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</si>
  <si>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</si>
  <si>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</si>
  <si>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</si>
  <si>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</si>
  <si>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</si>
  <si>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</si>
  <si>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</si>
  <si>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</si>
  <si>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</si>
  <si>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</si>
  <si>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</si>
  <si>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</si>
  <si>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</si>
  <si>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</si>
  <si>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</si>
  <si>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</si>
  <si>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</si>
  <si>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</si>
  <si>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</si>
  <si>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</si>
  <si>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</si>
  <si>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</si>
  <si>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</si>
  <si>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</si>
  <si>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</si>
  <si>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</si>
  <si>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</si>
  <si>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</si>
  <si>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</si>
  <si>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</si>
  <si>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</si>
  <si>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</si>
  <si>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</si>
  <si>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</si>
  <si>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</si>
  <si>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</si>
  <si>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</si>
  <si>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</si>
  <si>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</si>
  <si>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</si>
  <si>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</si>
  <si>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</si>
  <si>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</si>
  <si>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</si>
  <si>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</si>
  <si>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</si>
  <si>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</si>
  <si>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</si>
  <si>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</si>
  <si>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</si>
  <si>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</si>
  <si>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</si>
  <si>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</si>
  <si>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</si>
  <si>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</si>
  <si>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</si>
  <si>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</si>
  <si>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</si>
  <si>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</si>
  <si>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</si>
  <si>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</si>
  <si>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</si>
  <si>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</si>
  <si>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</si>
  <si>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</si>
  <si>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</si>
  <si>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</si>
  <si>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</si>
  <si>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</si>
  <si>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</si>
  <si>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</si>
  <si>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</si>
  <si>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</si>
  <si>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</si>
  <si>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</si>
  <si>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</si>
  <si>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</si>
  <si>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</si>
  <si>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</si>
  <si>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</si>
  <si>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</si>
  <si>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</si>
  <si>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</si>
  <si>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</si>
  <si>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</si>
  <si>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</si>
  <si>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</si>
  <si>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</si>
  <si>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</si>
  <si>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</si>
  <si>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</si>
  <si>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</si>
  <si>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</si>
  <si>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</si>
  <si>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</si>
  <si>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</si>
  <si>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</si>
  <si>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</si>
  <si>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</si>
  <si>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</si>
  <si>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</si>
  <si>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</si>
  <si>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</si>
  <si>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</si>
  <si>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</si>
  <si>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</si>
  <si>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</si>
  <si>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</si>
  <si>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</si>
  <si>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</si>
  <si>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</si>
  <si>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</si>
  <si>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</si>
  <si>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</si>
  <si>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</si>
  <si>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</si>
  <si>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</si>
  <si>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</si>
  <si>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</si>
  <si>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</si>
  <si>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</si>
  <si>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</si>
  <si>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</si>
  <si>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</si>
  <si>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</si>
  <si>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</si>
  <si>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</si>
  <si>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</si>
  <si>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</si>
  <si>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</si>
  <si>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</si>
  <si>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</si>
  <si>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</si>
  <si>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</si>
  <si>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</si>
  <si>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</si>
  <si>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</si>
  <si>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</si>
  <si>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</si>
  <si>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</si>
  <si>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</si>
  <si>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</si>
  <si>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</si>
  <si>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</si>
  <si>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</si>
  <si>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</si>
  <si>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</si>
  <si>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</si>
  <si>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</si>
  <si>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</si>
  <si>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</si>
  <si>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</si>
  <si>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</si>
  <si>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</si>
  <si>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</si>
  <si>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</si>
  <si>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</si>
  <si>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</si>
  <si>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</si>
  <si>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</si>
  <si>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</si>
  <si>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</si>
  <si>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</si>
  <si>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</si>
  <si>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</si>
  <si>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</si>
  <si>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</si>
  <si>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</si>
  <si>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</si>
  <si>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</si>
  <si>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</si>
  <si>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</si>
  <si>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</si>
  <si>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</si>
  <si>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</si>
  <si>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</si>
  <si>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</si>
  <si>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</si>
  <si>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</si>
  <si>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</si>
  <si>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</si>
  <si>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</si>
  <si>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</si>
  <si>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</si>
  <si>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</si>
  <si>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</si>
  <si>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</si>
  <si>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</si>
  <si>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</si>
  <si>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</si>
  <si>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</si>
  <si>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</si>
  <si>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</si>
  <si>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</si>
  <si>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</si>
  <si>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</si>
  <si>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</si>
  <si>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</si>
  <si>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</si>
  <si>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</si>
  <si>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</si>
  <si>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</si>
  <si>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</si>
  <si>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</si>
  <si>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</si>
  <si>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</si>
  <si>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</si>
  <si>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</si>
  <si>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</si>
  <si>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</si>
  <si>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</si>
  <si>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</si>
  <si>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</si>
  <si>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</si>
  <si>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</si>
  <si>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</si>
  <si>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</si>
  <si>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</si>
  <si>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</si>
  <si>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</si>
  <si>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</si>
  <si>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</si>
  <si>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</si>
  <si>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</si>
  <si>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</si>
  <si>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</si>
  <si>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</si>
  <si>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</si>
  <si>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</si>
  <si>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</si>
  <si>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</si>
  <si>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</si>
  <si>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</si>
  <si>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</si>
  <si>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</si>
  <si>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</si>
  <si>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</si>
  <si>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</si>
  <si>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</si>
  <si>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</si>
  <si>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</si>
  <si>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</si>
  <si>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</si>
  <si>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</si>
  <si>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</si>
  <si>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</si>
  <si>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</si>
  <si>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</si>
  <si>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</si>
  <si>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</si>
  <si>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</si>
  <si>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</si>
  <si>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</si>
  <si>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</si>
  <si>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</si>
  <si>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</si>
  <si>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</si>
  <si>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</si>
  <si>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</si>
  <si>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</si>
  <si>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</si>
  <si>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</si>
  <si>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</si>
  <si>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</si>
  <si>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</si>
  <si>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</si>
  <si>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</si>
  <si>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</si>
  <si>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</si>
  <si>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</si>
  <si>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</si>
  <si>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</si>
  <si>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</si>
  <si>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</si>
  <si>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</si>
  <si>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</si>
  <si>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</si>
  <si>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</si>
  <si>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</si>
  <si>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</si>
  <si>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</si>
  <si>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</si>
  <si>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</si>
  <si>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</si>
  <si>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</si>
  <si>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</si>
  <si>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</si>
  <si>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</si>
  <si>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</si>
  <si>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</si>
  <si>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</si>
  <si>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</si>
  <si>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</si>
  <si>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</si>
  <si>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</si>
  <si>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</si>
  <si>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</si>
  <si>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</si>
  <si>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</si>
  <si>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</si>
  <si>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</si>
  <si>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</si>
  <si>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</si>
  <si>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</si>
  <si>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</si>
  <si>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</si>
  <si>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</si>
  <si>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</si>
  <si>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</si>
  <si>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</si>
  <si>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</si>
  <si>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</si>
  <si>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</si>
  <si>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</si>
  <si>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</si>
  <si>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</si>
  <si>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</si>
  <si>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</si>
  <si>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</si>
  <si>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</si>
  <si>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</si>
  <si>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</si>
  <si>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</si>
  <si>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</si>
  <si>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</si>
  <si>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</si>
  <si>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</si>
  <si>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</si>
  <si>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</si>
  <si>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</si>
  <si>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</si>
  <si>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</si>
  <si>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</si>
  <si>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</si>
  <si>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</si>
  <si>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</si>
  <si>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</si>
  <si>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</si>
  <si>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</si>
  <si>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</si>
  <si>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</si>
  <si>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</si>
  <si>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</si>
  <si>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</si>
  <si>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</si>
  <si>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</si>
  <si>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</si>
  <si>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</si>
  <si>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</si>
  <si>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</si>
  <si>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</si>
  <si>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</si>
  <si>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</si>
  <si>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</si>
  <si>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</si>
  <si>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</si>
  <si>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</si>
  <si>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</si>
  <si>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</si>
  <si>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</si>
  <si>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</si>
  <si>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</si>
  <si>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</si>
  <si>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</si>
  <si>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</si>
  <si>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</si>
  <si>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</si>
  <si>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</si>
  <si>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</si>
  <si>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</si>
  <si>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</si>
  <si>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</si>
  <si>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</si>
  <si>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</si>
  <si>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</si>
  <si>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</si>
  <si>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</si>
  <si>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</si>
  <si>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</si>
  <si>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</si>
  <si>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</si>
  <si>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</si>
  <si>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</si>
  <si>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</si>
  <si>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</si>
  <si>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</si>
  <si>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</si>
  <si>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</si>
  <si>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</si>
  <si>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</si>
  <si>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</si>
  <si>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</si>
  <si>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</si>
  <si>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</si>
  <si>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</si>
  <si>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</si>
  <si>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</si>
  <si>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</si>
  <si>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</si>
  <si>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</si>
  <si>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</si>
  <si>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</si>
  <si>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</si>
  <si>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</si>
  <si>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</si>
  <si>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</si>
  <si>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</si>
  <si>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</si>
  <si>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</si>
  <si>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</si>
  <si>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</si>
  <si>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</si>
  <si>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</si>
  <si>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</si>
  <si>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</si>
  <si>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</si>
  <si>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</si>
  <si>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</si>
  <si>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</si>
  <si>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</si>
  <si>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</si>
  <si>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</si>
  <si>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</si>
  <si>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</si>
  <si>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</si>
  <si>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</si>
  <si>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</si>
  <si>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</si>
  <si>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</si>
  <si>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</si>
  <si>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</si>
  <si>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</si>
  <si>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</si>
  <si>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</si>
  <si>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</si>
  <si>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</si>
  <si>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</si>
  <si>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</si>
  <si>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</si>
  <si>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</si>
  <si>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</si>
  <si>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</si>
  <si>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</si>
  <si>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</si>
  <si>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</si>
  <si>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</si>
  <si>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</si>
  <si>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</si>
  <si>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</si>
  <si>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</si>
  <si>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</si>
  <si>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</si>
  <si>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</si>
  <si>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</si>
  <si>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</si>
  <si>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</si>
  <si>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</si>
  <si>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</si>
  <si>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</si>
  <si>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</si>
  <si>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</si>
  <si>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</si>
  <si>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</si>
  <si>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</si>
  <si>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</si>
  <si>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</si>
  <si>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</si>
  <si>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</si>
  <si>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</si>
  <si>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</si>
  <si>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</si>
  <si>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</si>
  <si>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</si>
  <si>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</si>
  <si>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</si>
  <si>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</si>
  <si>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</si>
  <si>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</si>
  <si>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</si>
  <si>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</si>
  <si>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</si>
  <si>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</si>
  <si>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</si>
  <si>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</si>
  <si>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</si>
  <si>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</si>
  <si>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</si>
  <si>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</si>
  <si>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</si>
  <si>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</si>
  <si>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</si>
  <si>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</si>
  <si>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</si>
  <si>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</si>
  <si>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</si>
  <si>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</si>
  <si>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</si>
  <si>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</si>
  <si>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</si>
  <si>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</si>
  <si>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</si>
  <si>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</si>
  <si>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</si>
  <si>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</si>
  <si>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</si>
  <si>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</si>
  <si>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</si>
  <si>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</si>
  <si>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</si>
  <si>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</si>
  <si>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</si>
  <si>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</si>
  <si>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</si>
  <si>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</si>
  <si>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</si>
  <si>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</si>
  <si>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</si>
  <si>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</si>
  <si>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</si>
  <si>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</si>
  <si>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</si>
  <si>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</si>
  <si>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</si>
  <si>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</si>
  <si>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</si>
  <si>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</si>
  <si>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</si>
  <si>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</si>
  <si>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</si>
  <si>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</si>
  <si>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</si>
  <si>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</si>
  <si>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</si>
  <si>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</si>
  <si>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</si>
  <si>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</si>
  <si>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</si>
  <si>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</si>
  <si>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</si>
  <si>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</si>
  <si>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</si>
  <si>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</si>
  <si>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</si>
  <si>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</si>
  <si>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</si>
  <si>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</si>
  <si>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</si>
  <si>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</si>
  <si>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</si>
  <si>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</si>
  <si>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</si>
  <si>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</si>
  <si>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</si>
  <si>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</si>
  <si>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</si>
  <si>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</si>
  <si>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</si>
  <si>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</si>
  <si>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</si>
  <si>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</si>
  <si>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</si>
  <si>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</si>
  <si>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</si>
  <si>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</si>
  <si>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</si>
  <si>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</si>
  <si>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</si>
  <si>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</si>
  <si>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</si>
  <si>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</si>
  <si>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</si>
  <si>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</si>
  <si>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</si>
  <si>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</si>
  <si>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</si>
  <si>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</si>
  <si>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</si>
  <si>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</si>
  <si>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</si>
  <si>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</si>
  <si>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</si>
  <si>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</si>
  <si>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</si>
  <si>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</si>
  <si>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</si>
  <si>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</si>
  <si>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</si>
  <si>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</si>
  <si>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</si>
  <si>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</si>
  <si>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</si>
  <si>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</si>
  <si>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</si>
  <si>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</si>
  <si>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</si>
  <si>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</si>
  <si>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</si>
  <si>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</si>
  <si>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</si>
  <si>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</si>
  <si>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</si>
  <si>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</si>
  <si>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</si>
  <si>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</si>
  <si>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</si>
  <si>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</si>
  <si>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</si>
  <si>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</si>
  <si>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</si>
  <si>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</si>
  <si>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</si>
  <si>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</si>
  <si>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</si>
  <si>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</si>
  <si>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</si>
  <si>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</si>
  <si>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</si>
  <si>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</si>
  <si>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</si>
  <si>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</si>
  <si>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</si>
  <si>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</si>
  <si>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</si>
  <si>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</si>
  <si>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</si>
  <si>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</si>
  <si>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</si>
  <si>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</si>
  <si>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</si>
  <si>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</si>
  <si>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</si>
  <si>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</si>
  <si>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</si>
  <si>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</si>
  <si>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</si>
  <si>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</si>
  <si>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</si>
  <si>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</si>
  <si>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</si>
  <si>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</si>
  <si>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</si>
  <si>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</si>
  <si>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</si>
  <si>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</si>
  <si>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</si>
  <si>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</si>
  <si>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</si>
  <si>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</si>
  <si>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</si>
  <si>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</si>
  <si>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</si>
  <si>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</si>
  <si>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</si>
  <si>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</si>
  <si>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</si>
  <si>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</si>
  <si>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</si>
  <si>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</si>
  <si>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</si>
  <si>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</si>
  <si>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</si>
  <si>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</si>
  <si>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</si>
  <si>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</si>
  <si>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</si>
  <si>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</si>
  <si>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</si>
  <si>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</si>
  <si>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</si>
  <si>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</si>
  <si>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</si>
  <si>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</si>
  <si>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</si>
  <si>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</si>
  <si>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</si>
  <si>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</si>
  <si>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</si>
  <si>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</si>
  <si>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</si>
  <si>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</si>
  <si>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</si>
  <si>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</si>
  <si>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</si>
  <si>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</si>
  <si>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</si>
  <si>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</si>
  <si>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</si>
  <si>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</si>
  <si>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</si>
  <si>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</si>
  <si>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</si>
  <si>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</si>
  <si>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</si>
  <si>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</si>
  <si>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</si>
  <si>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</si>
  <si>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</si>
  <si>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</si>
  <si>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</si>
  <si>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</si>
  <si>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</si>
  <si>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</si>
  <si>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</si>
  <si>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</si>
  <si>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</si>
  <si>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</si>
  <si>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</si>
  <si>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</si>
  <si>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</si>
  <si>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</si>
  <si>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</si>
  <si>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</si>
  <si>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</si>
  <si>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</si>
  <si>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</si>
  <si>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</si>
  <si>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</si>
  <si>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</si>
  <si>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</si>
  <si>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</si>
  <si>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</si>
  <si>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</si>
  <si>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</si>
  <si>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</si>
  <si>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</si>
  <si>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</si>
  <si>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</si>
  <si>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</si>
  <si>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</si>
  <si>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</si>
  <si>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</si>
  <si>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</si>
  <si>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</si>
  <si>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</si>
  <si>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</si>
  <si>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</si>
  <si>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</si>
  <si>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</si>
  <si>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</si>
  <si>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</si>
  <si>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</si>
  <si>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</si>
  <si>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</si>
  <si>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</si>
  <si>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</si>
  <si>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</si>
  <si>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</si>
  <si>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</si>
  <si>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</si>
  <si>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</si>
  <si>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</si>
  <si>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</si>
  <si>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</si>
  <si>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</si>
  <si>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</si>
  <si>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</si>
  <si>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</si>
  <si>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</si>
  <si>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</si>
  <si>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</si>
  <si>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</si>
  <si>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</si>
  <si>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</si>
  <si>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</si>
  <si>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</si>
  <si>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</si>
  <si>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</si>
  <si>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</si>
  <si>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</si>
  <si>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</si>
  <si>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</si>
  <si>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</si>
  <si>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</si>
  <si>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</si>
  <si>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</si>
  <si>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</si>
  <si>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</si>
  <si>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</si>
  <si>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</si>
  <si>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</si>
  <si>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</si>
  <si>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</si>
  <si>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</si>
  <si>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</si>
  <si>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</si>
  <si>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</si>
  <si>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</si>
  <si>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</si>
  <si>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</si>
  <si>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</si>
  <si>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</si>
  <si>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</si>
  <si>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</si>
  <si>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</si>
  <si>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</si>
  <si>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</si>
  <si>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</si>
  <si>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</si>
  <si>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</si>
  <si>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</si>
  <si>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</si>
  <si>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</si>
  <si>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</si>
  <si>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</si>
  <si>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</si>
  <si>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</si>
  <si>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</si>
  <si>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</si>
  <si>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</si>
  <si>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</si>
  <si>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</si>
  <si>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</si>
  <si>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</si>
  <si>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</si>
  <si>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</si>
  <si>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</si>
  <si>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</si>
  <si>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</si>
  <si>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</si>
  <si>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</si>
  <si>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</si>
  <si>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</si>
  <si>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</si>
  <si>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</si>
  <si>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</si>
  <si>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</si>
  <si>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</si>
  <si>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</si>
  <si>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</si>
  <si>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</si>
  <si>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</si>
  <si>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</si>
  <si>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</si>
  <si>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</si>
  <si>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</si>
  <si>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</si>
  <si>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</si>
  <si>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</si>
  <si>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</si>
  <si>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</si>
  <si>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</si>
  <si>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</si>
  <si>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</si>
  <si>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</si>
  <si>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</si>
  <si>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</si>
  <si>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</si>
  <si>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</si>
  <si>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</si>
  <si>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</si>
  <si>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</si>
  <si>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</si>
  <si>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</si>
  <si>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</si>
  <si>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</si>
  <si>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</si>
  <si>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</si>
  <si>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</si>
  <si>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</si>
  <si>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</si>
  <si>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</si>
  <si>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</si>
  <si>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</si>
  <si>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</si>
  <si>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</si>
  <si>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</si>
  <si>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</si>
  <si>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</si>
  <si>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</si>
  <si>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</si>
  <si>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</si>
  <si>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</si>
  <si>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</si>
  <si>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</si>
  <si>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</si>
  <si>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</si>
  <si>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</si>
  <si>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</si>
  <si>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</si>
  <si>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</si>
  <si>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</si>
  <si>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</si>
  <si>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</si>
  <si>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</si>
  <si>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</si>
  <si>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</si>
  <si>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</si>
  <si>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</si>
  <si>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</si>
  <si>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</si>
  <si>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</si>
  <si>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</si>
  <si>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</si>
  <si>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</si>
  <si>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</si>
  <si>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</si>
  <si>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</si>
  <si>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</si>
  <si>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</si>
  <si>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</si>
  <si>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</si>
  <si>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</si>
  <si>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</si>
  <si>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</si>
  <si>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</si>
  <si>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</si>
  <si>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</si>
  <si>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</si>
  <si>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</si>
  <si>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</si>
  <si>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</si>
  <si>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</si>
  <si>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</si>
  <si>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</si>
  <si>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</si>
  <si>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</si>
  <si>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</si>
  <si>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</si>
  <si>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</si>
  <si>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</si>
  <si>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</si>
  <si>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</si>
  <si>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</si>
  <si>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</si>
  <si>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</si>
  <si>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</si>
  <si>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</si>
  <si>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</si>
  <si>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</si>
  <si>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</si>
  <si>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</si>
  <si>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</si>
  <si>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</si>
  <si>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</si>
  <si>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</si>
  <si>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</si>
  <si>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</si>
  <si>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</si>
  <si>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</si>
  <si>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</si>
  <si>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</si>
  <si>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</si>
  <si>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</si>
  <si>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</si>
  <si>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</si>
  <si>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</si>
  <si>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</si>
  <si>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</si>
  <si>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</si>
  <si>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</si>
  <si>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</si>
  <si>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</si>
  <si>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</si>
  <si>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</si>
  <si>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</si>
  <si>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</si>
  <si>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</si>
  <si>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</si>
  <si>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</si>
  <si>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</si>
  <si>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</si>
  <si>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</si>
  <si>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</si>
  <si>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</si>
  <si>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</si>
  <si>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</si>
  <si>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</si>
  <si>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</si>
  <si>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</si>
  <si>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</si>
  <si>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</si>
  <si>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</si>
  <si>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</si>
  <si>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</si>
  <si>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</si>
  <si>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</si>
  <si>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</si>
  <si>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</si>
  <si>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</si>
  <si>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</si>
  <si>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</si>
  <si>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</si>
  <si>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</si>
  <si>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</si>
  <si>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</si>
  <si>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</si>
  <si>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</si>
  <si>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</si>
  <si>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</si>
  <si>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</si>
  <si>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</si>
  <si>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</si>
  <si>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</si>
  <si>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</si>
  <si>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</si>
  <si>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</si>
  <si>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</si>
  <si>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</si>
  <si>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</si>
  <si>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</si>
  <si>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</si>
  <si>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</si>
  <si>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</si>
  <si>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</si>
  <si>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</si>
  <si>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</si>
  <si>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</si>
  <si>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</si>
  <si>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</si>
  <si>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</si>
  <si>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</si>
  <si>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</si>
  <si>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</si>
  <si>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</si>
  <si>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</si>
  <si>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</si>
  <si>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</si>
  <si>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</si>
  <si>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</si>
  <si>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</si>
  <si>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</si>
  <si>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</si>
  <si>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</si>
  <si>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</si>
  <si>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</si>
  <si>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</si>
  <si>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</si>
  <si>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</si>
  <si>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</si>
  <si>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</si>
  <si>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</si>
  <si>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</si>
  <si>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</si>
  <si>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</si>
  <si>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</si>
  <si>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</si>
  <si>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</si>
  <si>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</si>
  <si>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</si>
  <si>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</si>
  <si>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</si>
  <si>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</si>
  <si>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</si>
  <si>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</si>
  <si>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</si>
  <si>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</si>
  <si>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</si>
  <si>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</si>
  <si>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</si>
  <si>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</si>
  <si>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</si>
  <si>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</si>
  <si>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</si>
  <si>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</si>
  <si>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</si>
  <si>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</si>
  <si>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</si>
  <si>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</si>
  <si>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</si>
  <si>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</si>
  <si>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</si>
  <si>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</si>
  <si>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</si>
  <si>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</si>
  <si>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</si>
  <si>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</si>
  <si>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</si>
  <si>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</si>
  <si>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</si>
  <si>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</si>
  <si>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</si>
  <si>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</si>
  <si>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</si>
  <si>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</si>
  <si>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</si>
  <si>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</si>
  <si>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</si>
  <si>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</si>
  <si>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</si>
  <si>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</si>
  <si>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</si>
  <si>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</si>
  <si>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</si>
  <si>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</si>
  <si>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</si>
  <si>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</si>
  <si>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</si>
  <si>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</si>
  <si>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</si>
  <si>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</si>
  <si>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</si>
  <si>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</si>
  <si>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</si>
  <si>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</si>
  <si>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</si>
  <si>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</si>
  <si>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</si>
  <si>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</si>
  <si>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</si>
  <si>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</si>
  <si>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</si>
  <si>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</si>
  <si>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</si>
  <si>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</si>
  <si>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</si>
  <si>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</si>
  <si>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</si>
  <si>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</si>
  <si>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</si>
  <si>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</si>
  <si>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</si>
  <si>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</si>
  <si>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</si>
  <si>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</si>
  <si>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</si>
  <si>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</si>
  <si>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</si>
  <si>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</si>
  <si>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</si>
  <si>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</si>
  <si>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</si>
  <si>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</si>
  <si>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</si>
  <si>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</si>
  <si>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</si>
  <si>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</si>
  <si>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</si>
  <si>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</si>
  <si>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</si>
  <si>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</si>
  <si>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</si>
  <si>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</si>
  <si>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</si>
  <si>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</si>
  <si>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</si>
  <si>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</si>
  <si>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</si>
  <si>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</si>
  <si>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</si>
  <si>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</si>
  <si>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</si>
  <si>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</si>
  <si>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</si>
  <si>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</si>
  <si>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</si>
  <si>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</si>
  <si>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</si>
  <si>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</si>
  <si>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</si>
  <si>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</si>
  <si>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</si>
  <si>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</si>
  <si>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</si>
  <si>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</si>
  <si>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</si>
  <si>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</si>
  <si>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</si>
  <si>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</si>
  <si>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</si>
  <si>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</si>
  <si>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</si>
  <si>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</si>
  <si>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</si>
  <si>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</si>
  <si>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</si>
  <si>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</si>
  <si>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</si>
  <si>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</si>
  <si>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</si>
  <si>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</si>
  <si>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</si>
  <si>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</si>
  <si>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</si>
  <si>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</si>
  <si>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</si>
  <si>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</si>
  <si>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</si>
  <si>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</si>
  <si>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</si>
  <si>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</si>
  <si>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</si>
  <si>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</si>
  <si>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</si>
  <si>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</si>
  <si>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</si>
  <si>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</si>
  <si>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</si>
  <si>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</si>
  <si>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</si>
  <si>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</si>
  <si>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</si>
  <si>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</si>
  <si>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</si>
  <si>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</si>
  <si>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</si>
  <si>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</si>
  <si>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</si>
  <si>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</si>
  <si>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</si>
  <si>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</si>
  <si>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</si>
  <si>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</si>
  <si>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</si>
  <si>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</si>
  <si>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</si>
  <si>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</si>
  <si>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</si>
  <si>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</si>
  <si>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</si>
  <si>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</si>
  <si>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</si>
  <si>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</si>
  <si>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</si>
  <si>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</si>
  <si>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</si>
  <si>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</si>
  <si>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</si>
  <si>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</si>
  <si>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</si>
  <si>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</si>
  <si>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</si>
  <si>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</si>
  <si>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</si>
  <si>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</si>
  <si>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</si>
  <si>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</si>
  <si>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</si>
  <si>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</si>
  <si>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</si>
  <si>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</si>
  <si>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</si>
  <si>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</si>
  <si>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</si>
  <si>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</si>
  <si>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</si>
  <si>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</si>
  <si>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</si>
  <si>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</si>
  <si>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</si>
  <si>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</si>
  <si>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</si>
  <si>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</si>
  <si>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</si>
  <si>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</si>
  <si>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</si>
  <si>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</si>
  <si>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</si>
  <si>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</si>
  <si>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</si>
  <si>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</si>
  <si>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</si>
  <si>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</si>
  <si>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</si>
  <si>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</si>
  <si>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</si>
  <si>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</si>
  <si>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</si>
  <si>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</si>
  <si>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</si>
  <si>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</si>
  <si>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</si>
  <si>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</si>
  <si>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</si>
  <si>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</si>
  <si>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</si>
  <si>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</si>
  <si>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</si>
  <si>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</si>
  <si>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</si>
  <si>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</si>
  <si>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</si>
  <si>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</si>
  <si>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</si>
  <si>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</si>
  <si>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</si>
  <si>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</si>
  <si>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</si>
  <si>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</si>
  <si>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</si>
  <si>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</si>
  <si>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</si>
  <si>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</si>
  <si>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</si>
  <si>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</si>
  <si>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</si>
  <si>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</si>
  <si>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</si>
  <si>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</si>
  <si>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</si>
  <si>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</si>
  <si>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</si>
  <si>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</si>
  <si>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</si>
  <si>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</si>
  <si>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</si>
  <si>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</si>
  <si>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</si>
  <si>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</si>
  <si>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</si>
  <si>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</si>
  <si>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</si>
  <si>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</si>
  <si>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</si>
  <si>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</si>
  <si>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</si>
  <si>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</si>
  <si>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</si>
  <si>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</si>
  <si>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</si>
  <si>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</si>
  <si>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</si>
  <si>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</si>
  <si>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</si>
  <si>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</si>
  <si>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</si>
  <si>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</si>
  <si>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</si>
  <si>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</si>
  <si>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</si>
  <si>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</si>
  <si>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</si>
  <si>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</si>
  <si>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</si>
  <si>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</si>
  <si>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</si>
  <si>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</si>
  <si>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</si>
  <si>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</si>
  <si>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</si>
  <si>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</si>
  <si>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</si>
  <si>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</si>
  <si>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</si>
  <si>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</si>
  <si>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</si>
  <si>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</si>
  <si>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</si>
  <si>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</si>
  <si>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</si>
  <si>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</si>
  <si>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</si>
  <si>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</si>
  <si>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</si>
  <si>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</si>
  <si>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</si>
  <si>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</si>
  <si>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</si>
  <si>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</si>
  <si>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</si>
  <si>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</si>
  <si>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</si>
  <si>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</si>
  <si>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</si>
  <si>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</si>
  <si>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</si>
  <si>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</si>
  <si>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</si>
  <si>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</si>
  <si>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</si>
  <si>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</si>
  <si>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</si>
  <si>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</si>
  <si>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</si>
  <si>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</si>
  <si>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</si>
  <si>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</si>
  <si>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</si>
  <si>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</si>
  <si>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</si>
  <si>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</si>
  <si>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</si>
  <si>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</si>
  <si>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</si>
  <si>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</si>
  <si>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</si>
  <si>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</si>
  <si>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</si>
  <si>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</si>
  <si>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</si>
  <si>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</si>
  <si>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</si>
  <si>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</si>
  <si>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</si>
  <si>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</si>
  <si>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</si>
  <si>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</si>
  <si>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</si>
  <si>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</si>
  <si>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</si>
  <si>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</si>
  <si>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</si>
  <si>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</si>
  <si>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</si>
  <si>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</si>
  <si>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</si>
  <si>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</si>
  <si>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</si>
  <si>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</si>
  <si>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</si>
  <si>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</si>
  <si>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</si>
  <si>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</si>
  <si>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</si>
  <si>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</si>
  <si>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</si>
  <si>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</si>
  <si>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</si>
  <si>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</si>
  <si>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</si>
  <si>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</si>
  <si>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</si>
  <si>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</si>
  <si>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</si>
  <si>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</si>
  <si>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</si>
  <si>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</si>
  <si>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</si>
  <si>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</si>
  <si>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</si>
  <si>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</si>
  <si>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</si>
  <si>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</si>
  <si>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</si>
  <si>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</si>
  <si>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</si>
  <si>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</si>
  <si>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</si>
  <si>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</si>
  <si>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</si>
  <si>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</si>
  <si>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</si>
  <si>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</si>
  <si>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</si>
  <si>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</si>
  <si>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</si>
  <si>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</si>
  <si>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</si>
  <si>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</si>
  <si>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</si>
  <si>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</si>
  <si>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</si>
  <si>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</si>
  <si>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</si>
  <si>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</si>
  <si>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</si>
  <si>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</si>
  <si>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</si>
  <si>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</si>
  <si>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</si>
  <si>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</si>
  <si>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</si>
  <si>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</si>
  <si>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</si>
  <si>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</si>
  <si>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</si>
  <si>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</si>
  <si>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</si>
  <si>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</si>
  <si>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</si>
  <si>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</si>
  <si>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</si>
  <si>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</si>
  <si>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</si>
  <si>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</si>
  <si>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</si>
  <si>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</si>
  <si>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</si>
  <si>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</si>
  <si>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</si>
  <si>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</si>
  <si>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</si>
  <si>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</si>
  <si>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</si>
  <si>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</si>
  <si>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</si>
  <si>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</si>
  <si>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</si>
  <si>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</si>
  <si>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</si>
  <si>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</si>
  <si>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</si>
  <si>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</si>
  <si>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</si>
  <si>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</si>
  <si>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</si>
  <si>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</si>
  <si>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</si>
  <si>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</si>
  <si>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</si>
  <si>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</si>
  <si>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</si>
  <si>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</si>
  <si>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</si>
  <si>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</si>
  <si>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</si>
  <si>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</si>
  <si>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</si>
  <si>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</si>
  <si>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</si>
  <si>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</si>
  <si>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</si>
  <si>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</si>
  <si>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</si>
  <si>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</si>
  <si>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</si>
  <si>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</si>
  <si>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</si>
  <si>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</si>
  <si>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</si>
  <si>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</si>
  <si>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</si>
  <si>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</si>
  <si>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</si>
  <si>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</si>
  <si>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</si>
  <si>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</si>
  <si>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</si>
  <si>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</si>
  <si>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</si>
  <si>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</si>
  <si>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</si>
  <si>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</si>
  <si>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</si>
  <si>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</si>
  <si>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</si>
  <si>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</si>
  <si>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</si>
  <si>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</si>
  <si>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</si>
  <si>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</si>
  <si>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</si>
  <si>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</si>
  <si>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</si>
  <si>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</si>
  <si>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</si>
  <si>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</si>
  <si>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</si>
  <si>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</si>
  <si>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</si>
  <si>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</si>
  <si>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</si>
  <si>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</si>
  <si>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</si>
  <si>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</si>
  <si>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</si>
  <si>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</si>
  <si>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</si>
  <si>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</si>
  <si>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</si>
  <si>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</si>
  <si>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</si>
  <si>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</si>
  <si>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</si>
  <si>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</si>
  <si>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</si>
  <si>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</si>
  <si>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</si>
  <si>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</si>
  <si>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</si>
  <si>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</si>
  <si>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</si>
  <si>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</si>
  <si>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</si>
  <si>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</si>
  <si>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</si>
  <si>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</si>
  <si>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</si>
  <si>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</si>
  <si>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</si>
  <si>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</si>
  <si>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</si>
  <si>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</si>
  <si>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</si>
  <si>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</si>
  <si>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</si>
  <si>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</si>
  <si>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</si>
  <si>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</si>
  <si>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</si>
  <si>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</si>
  <si>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</si>
  <si>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</si>
  <si>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</si>
  <si>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</si>
  <si>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</si>
  <si>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</si>
  <si>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</si>
  <si>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</si>
  <si>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</si>
  <si>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</si>
  <si>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</si>
  <si>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</si>
  <si>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</si>
  <si>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</si>
  <si>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</si>
  <si>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</si>
  <si>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</si>
  <si>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</si>
  <si>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</si>
  <si>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</si>
  <si>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</si>
  <si>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</si>
  <si>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</si>
  <si>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</si>
  <si>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</si>
  <si>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</si>
  <si>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</si>
  <si>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</si>
  <si>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</si>
  <si>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</si>
  <si>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</si>
  <si>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</si>
  <si>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</si>
  <si>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</si>
  <si>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</si>
  <si>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</si>
  <si>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</si>
  <si>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</si>
  <si>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</si>
  <si>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</si>
  <si>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</si>
  <si>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</si>
  <si>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</si>
  <si>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</si>
  <si>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</si>
  <si>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</si>
  <si>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</si>
  <si>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</si>
  <si>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</si>
  <si>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</si>
  <si>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</si>
  <si>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</si>
  <si>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</si>
  <si>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</si>
  <si>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</si>
  <si>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</si>
  <si>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</si>
  <si>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</si>
  <si>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</si>
  <si>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</si>
  <si>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</si>
  <si>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</si>
  <si>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</si>
  <si>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</si>
  <si>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</si>
  <si>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</si>
  <si>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</si>
  <si>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</si>
  <si>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</si>
  <si>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</si>
  <si>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</si>
  <si>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</si>
  <si>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</si>
  <si>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</si>
  <si>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</si>
  <si>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</si>
  <si>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</si>
  <si>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</si>
  <si>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</si>
  <si>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</si>
  <si>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</si>
  <si>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</si>
  <si>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</si>
  <si>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</si>
  <si>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</si>
  <si>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</si>
  <si>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</si>
  <si>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</si>
  <si>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</si>
  <si>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</si>
  <si>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</si>
  <si>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</si>
  <si>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</si>
  <si>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</si>
  <si>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</si>
  <si>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</si>
  <si>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</si>
  <si>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</si>
  <si>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</si>
  <si>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</si>
  <si>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</si>
  <si>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</si>
  <si>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</si>
  <si>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</si>
  <si>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</si>
  <si>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</si>
  <si>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</si>
  <si>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</si>
  <si>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</si>
  <si>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</si>
  <si>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</si>
  <si>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</si>
  <si>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</si>
  <si>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</si>
  <si>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</si>
  <si>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</si>
  <si>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</si>
  <si>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</si>
  <si>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</si>
  <si>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</si>
  <si>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</si>
  <si>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</si>
  <si>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</si>
  <si>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</si>
  <si>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</si>
  <si>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</si>
  <si>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</si>
  <si>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</si>
  <si>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</si>
  <si>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</si>
  <si>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</si>
  <si>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</si>
  <si>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</si>
  <si>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</si>
  <si>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</si>
  <si>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</si>
  <si>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</si>
  <si>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</si>
  <si>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</si>
  <si>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</si>
  <si>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</si>
  <si>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</si>
  <si>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</si>
  <si>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</si>
  <si>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</si>
  <si>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</si>
  <si>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</si>
  <si>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</si>
  <si>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</si>
  <si>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</si>
  <si>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</si>
  <si>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</si>
  <si>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</si>
  <si>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</si>
  <si>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</si>
  <si>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</si>
  <si>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</si>
  <si>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</si>
  <si>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</si>
  <si>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</si>
  <si>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</si>
  <si>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</si>
  <si>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</si>
  <si>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</si>
  <si>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</si>
  <si>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</si>
  <si>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</si>
  <si>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</si>
  <si>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</si>
  <si>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</si>
  <si>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</si>
  <si>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</si>
  <si>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</si>
  <si>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</si>
  <si>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</si>
  <si>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</si>
  <si>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</si>
  <si>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</si>
  <si>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</si>
  <si>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</si>
  <si>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</si>
  <si>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</si>
  <si>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</si>
  <si>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</si>
  <si>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</si>
  <si>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</si>
  <si>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</si>
  <si>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</si>
  <si>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</si>
  <si>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</si>
  <si>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</si>
  <si>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</si>
  <si>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</si>
  <si>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</si>
  <si>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</si>
  <si>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</si>
  <si>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</si>
  <si>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</si>
  <si>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</si>
  <si>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</si>
  <si>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</si>
  <si>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</si>
  <si>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</si>
  <si>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</si>
  <si>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</si>
  <si>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</si>
  <si>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</si>
  <si>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</si>
  <si>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</si>
  <si>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</si>
  <si>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</si>
  <si>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</si>
  <si>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</si>
  <si>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</si>
  <si>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</si>
  <si>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</si>
  <si>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</si>
  <si>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</si>
  <si>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</si>
  <si>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</si>
  <si>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</si>
  <si>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</si>
  <si>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</si>
  <si>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</si>
  <si>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</si>
  <si>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</si>
  <si>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</si>
  <si>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</si>
  <si>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</si>
  <si>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</si>
  <si>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</si>
  <si>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</si>
  <si>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</si>
  <si>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</si>
  <si>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</si>
  <si>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</si>
  <si>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</si>
  <si>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</si>
  <si>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</si>
  <si>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</si>
  <si>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</si>
  <si>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</si>
  <si>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</si>
  <si>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</si>
  <si>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</si>
  <si>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</si>
  <si>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</si>
  <si>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</si>
  <si>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</si>
  <si>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</si>
  <si>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</si>
  <si>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</si>
  <si>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</si>
  <si>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</si>
  <si>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</si>
  <si>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</si>
  <si>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</si>
  <si>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</si>
  <si>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</si>
  <si>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</si>
  <si>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</si>
  <si>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</si>
  <si>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</si>
  <si>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</si>
  <si>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</si>
  <si>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</si>
  <si>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</si>
  <si>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</si>
  <si>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</si>
  <si>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</si>
  <si>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</si>
  <si>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</si>
  <si>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</si>
  <si>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</si>
  <si>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</si>
  <si>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</si>
  <si>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</si>
  <si>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</si>
  <si>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</si>
  <si>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</si>
  <si>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</si>
  <si>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</si>
  <si>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</si>
  <si>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</si>
  <si>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</si>
  <si>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</si>
  <si>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</si>
  <si>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</si>
  <si>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</si>
  <si>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</si>
  <si>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</si>
  <si>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</si>
  <si>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</si>
  <si>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</si>
  <si>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</si>
  <si>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</si>
  <si>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</si>
  <si>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</si>
  <si>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</si>
  <si>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</si>
  <si>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</si>
  <si>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</si>
  <si>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</si>
  <si>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</si>
  <si>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</si>
  <si>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</si>
  <si>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</si>
  <si>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</si>
  <si>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</si>
  <si>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</si>
  <si>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</si>
  <si>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</si>
  <si>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</si>
  <si>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</si>
  <si>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</si>
  <si>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</si>
  <si>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</si>
  <si>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</si>
  <si>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</si>
  <si>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</si>
  <si>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</si>
  <si>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</si>
  <si>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</si>
  <si>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</si>
  <si>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</si>
  <si>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</si>
  <si>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</si>
  <si>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</si>
  <si>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</si>
  <si>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</si>
  <si>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</si>
  <si>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</si>
  <si>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</si>
  <si>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</si>
  <si>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</si>
  <si>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</si>
  <si>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</si>
  <si>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</si>
  <si>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</si>
  <si>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</si>
  <si>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</si>
  <si>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</si>
  <si>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</si>
  <si>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</si>
  <si>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</si>
  <si>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</si>
  <si>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</si>
  <si>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</si>
  <si>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</si>
  <si>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</si>
  <si>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</si>
  <si>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</si>
  <si>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</si>
  <si>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</si>
  <si>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</si>
  <si>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</si>
  <si>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</si>
  <si>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</si>
  <si>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</si>
  <si>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</si>
  <si>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</si>
  <si>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</si>
  <si>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</si>
  <si>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</si>
  <si>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</si>
  <si>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</si>
  <si>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</si>
  <si>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</si>
  <si>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</si>
  <si>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</si>
  <si>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</si>
  <si>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</si>
  <si>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</si>
  <si>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</si>
  <si>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</si>
  <si>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</si>
  <si>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</si>
  <si>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</si>
  <si>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</si>
  <si>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</si>
  <si>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</si>
  <si>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</si>
  <si>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</si>
  <si>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</si>
  <si>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</si>
  <si>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</si>
  <si>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</si>
  <si>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</si>
  <si>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</si>
  <si>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</si>
  <si>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</si>
  <si>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</si>
  <si>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</si>
  <si>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</si>
  <si>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</si>
  <si>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</si>
  <si>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</si>
  <si>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</si>
  <si>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</si>
  <si>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</si>
  <si>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</si>
  <si>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</si>
  <si>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</si>
  <si>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</si>
  <si>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</si>
  <si>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</si>
  <si>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</si>
  <si>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</si>
  <si>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</si>
  <si>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</si>
  <si>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</si>
  <si>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</si>
  <si>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</si>
  <si>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</si>
  <si>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</si>
  <si>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</si>
  <si>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</si>
  <si>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</si>
  <si>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</si>
  <si>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</si>
  <si>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</si>
  <si>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</si>
  <si>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</si>
  <si>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</si>
  <si>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</si>
  <si>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</si>
  <si>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</si>
  <si>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</si>
  <si>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</si>
  <si>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</si>
  <si>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</si>
  <si>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</si>
  <si>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</si>
  <si>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</si>
  <si>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</si>
  <si>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</si>
  <si>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</si>
  <si>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</si>
  <si>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</si>
  <si>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</si>
  <si>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</si>
  <si>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</si>
  <si>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</si>
  <si>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</si>
  <si>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</si>
  <si>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</si>
  <si>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</si>
  <si>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</si>
  <si>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</si>
  <si>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</si>
  <si>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</si>
  <si>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</si>
  <si>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</si>
  <si>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</si>
  <si>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</si>
  <si>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</si>
  <si>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</si>
  <si>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</si>
  <si>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</si>
  <si>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</si>
  <si>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</si>
  <si>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</si>
  <si>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</si>
  <si>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</si>
  <si>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</si>
  <si>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</si>
  <si>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</si>
  <si>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</si>
  <si>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</si>
  <si>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</si>
  <si>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</si>
  <si>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</si>
  <si>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</si>
  <si>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</si>
  <si>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</si>
  <si>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</si>
  <si>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</si>
  <si>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</si>
  <si>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</si>
  <si>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</si>
  <si>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</si>
  <si>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</si>
  <si>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</si>
  <si>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</si>
  <si>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</si>
  <si>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</si>
  <si>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</si>
  <si>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</si>
  <si>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</si>
  <si>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</si>
  <si>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</si>
  <si>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</si>
  <si>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</si>
  <si>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</si>
  <si>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</si>
  <si>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</si>
  <si>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</si>
  <si>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</si>
  <si>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</si>
  <si>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</si>
  <si>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</si>
  <si>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</si>
  <si>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</si>
  <si>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</si>
  <si>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</si>
  <si>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</si>
  <si>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</si>
  <si>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</si>
  <si>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</si>
  <si>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</si>
  <si>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</si>
  <si>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</si>
  <si>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</si>
  <si>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</si>
  <si>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</si>
  <si>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</si>
  <si>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</si>
  <si>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</si>
  <si>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</si>
  <si>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</si>
  <si>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</si>
  <si>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</si>
  <si>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</si>
  <si>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</si>
  <si>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</si>
  <si>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</si>
  <si>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</si>
  <si>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</si>
  <si>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</si>
  <si>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</si>
  <si>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</si>
  <si>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</si>
  <si>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</si>
  <si>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</si>
  <si>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</si>
  <si>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</si>
  <si>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</si>
  <si>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</si>
  <si>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</si>
  <si>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</si>
  <si>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</si>
  <si>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</si>
  <si>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</si>
  <si>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</si>
  <si>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</si>
  <si>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</si>
  <si>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</si>
  <si>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</si>
  <si>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</si>
  <si>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</si>
  <si>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</si>
  <si>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</si>
  <si>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</si>
  <si>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</si>
  <si>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</si>
  <si>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</si>
  <si>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</si>
  <si>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</si>
  <si>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</si>
  <si>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</si>
  <si>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</si>
  <si>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</si>
  <si>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</si>
  <si>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</si>
  <si>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</si>
  <si>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</si>
  <si>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</si>
  <si>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</si>
  <si>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</si>
  <si>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</si>
  <si>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</si>
  <si>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</si>
  <si>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</si>
  <si>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</si>
  <si>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</si>
  <si>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</si>
  <si>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</si>
  <si>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</si>
  <si>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</si>
  <si>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</si>
  <si>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</si>
  <si>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</si>
  <si>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</si>
  <si>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</si>
  <si>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</si>
  <si>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</si>
  <si>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</si>
  <si>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</si>
  <si>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</si>
  <si>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</si>
  <si>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</si>
  <si>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</si>
  <si>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</si>
  <si>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</si>
  <si>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</si>
  <si>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</si>
  <si>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</si>
  <si>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</si>
  <si>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</si>
  <si>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</si>
  <si>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</si>
  <si>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</si>
  <si>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</si>
  <si>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</si>
  <si>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</si>
  <si>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</si>
  <si>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</si>
  <si>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</si>
  <si>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</si>
  <si>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</si>
  <si>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</si>
  <si>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</si>
  <si>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</si>
  <si>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</si>
  <si>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</si>
  <si>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</si>
  <si>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</si>
  <si>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</si>
  <si>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</si>
  <si>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</si>
  <si>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</si>
  <si>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</si>
  <si>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</si>
  <si>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</si>
  <si>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</si>
  <si>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</si>
  <si>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</si>
  <si>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</si>
  <si>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</si>
  <si>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</si>
  <si>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</si>
  <si>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</si>
  <si>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</si>
  <si>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</si>
  <si>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</si>
  <si>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</si>
  <si>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</si>
  <si>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</si>
  <si>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</si>
  <si>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</si>
  <si>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</si>
  <si>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</si>
  <si>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</si>
  <si>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</si>
  <si>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</si>
  <si>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</si>
  <si>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</si>
  <si>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</si>
  <si>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</si>
  <si>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</si>
  <si>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</si>
  <si>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</si>
  <si>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</si>
  <si>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</si>
  <si>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</si>
  <si>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</si>
  <si>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</si>
  <si>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</si>
  <si>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</si>
  <si>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</si>
  <si>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</si>
  <si>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</si>
  <si>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</si>
  <si>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</si>
  <si>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</si>
  <si>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</si>
  <si>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</si>
  <si>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</si>
  <si>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</si>
  <si>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</si>
  <si>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</si>
  <si>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</si>
  <si>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</si>
  <si>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</si>
  <si>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</si>
  <si>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</si>
  <si>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</si>
  <si>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</si>
  <si>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</si>
  <si>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</si>
  <si>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</si>
  <si>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</si>
  <si>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</si>
  <si>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</si>
  <si>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</si>
  <si>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</si>
  <si>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</si>
  <si>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</si>
  <si>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</si>
  <si>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</si>
  <si>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</si>
  <si>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</si>
  <si>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</si>
  <si>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</si>
  <si>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</si>
  <si>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</si>
  <si>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</si>
  <si>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</si>
  <si>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</si>
  <si>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</si>
  <si>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</si>
  <si>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</si>
  <si>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</si>
  <si>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</si>
  <si>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</si>
  <si>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</si>
  <si>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</si>
  <si>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</si>
  <si>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</si>
  <si>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</si>
  <si>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</si>
  <si>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</si>
  <si>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</si>
  <si>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</si>
  <si>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</si>
  <si>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</si>
  <si>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</si>
  <si>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</si>
  <si>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</si>
  <si>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</si>
  <si>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</si>
  <si>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</si>
  <si>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</si>
  <si>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</si>
  <si>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</si>
  <si>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</si>
  <si>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</si>
  <si>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</si>
  <si>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</si>
  <si>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</si>
  <si>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</si>
  <si>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</si>
  <si>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</si>
  <si>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</si>
  <si>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</si>
  <si>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</si>
  <si>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</si>
  <si>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</si>
  <si>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</si>
  <si>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</si>
  <si>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</si>
  <si>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</si>
  <si>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</si>
  <si>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</si>
  <si>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</si>
  <si>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</si>
  <si>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</si>
  <si>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</si>
  <si>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</si>
  <si>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</si>
  <si>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</si>
  <si>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</si>
  <si>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</si>
  <si>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</si>
  <si>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</si>
  <si>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</si>
  <si>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</si>
  <si>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</si>
  <si>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</si>
  <si>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</si>
  <si>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</si>
  <si>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</si>
  <si>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</si>
  <si>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</si>
  <si>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</si>
  <si>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</si>
  <si>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</si>
  <si>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</si>
  <si>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</si>
  <si>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</si>
  <si>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</si>
  <si>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</si>
  <si>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</si>
  <si>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</si>
  <si>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</si>
  <si>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</si>
  <si>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</si>
  <si>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</si>
  <si>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</si>
  <si>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</si>
  <si>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</si>
  <si>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</si>
  <si>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</si>
  <si>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</si>
  <si>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</si>
  <si>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</si>
  <si>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</si>
  <si>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</si>
  <si>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</si>
  <si>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</si>
  <si>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</si>
  <si>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</si>
  <si>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</si>
  <si>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</si>
  <si>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</si>
  <si>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</si>
  <si>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</si>
  <si>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</si>
  <si>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</si>
  <si>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</si>
  <si>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</si>
  <si>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</si>
  <si>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</si>
  <si>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</si>
  <si>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</si>
  <si>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</si>
  <si>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</si>
  <si>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</si>
  <si>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</si>
  <si>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</si>
  <si>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</si>
  <si>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</si>
  <si>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</si>
  <si>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</si>
  <si>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</si>
  <si>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</si>
  <si>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</si>
  <si>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</si>
  <si>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</si>
  <si>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</si>
  <si>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</si>
  <si>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</si>
  <si>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</si>
  <si>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</si>
  <si>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</si>
  <si>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</si>
  <si>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</si>
  <si>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</si>
  <si>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</si>
  <si>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</si>
  <si>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</si>
  <si>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</si>
  <si>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</si>
  <si>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</si>
  <si>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</si>
  <si>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</si>
  <si>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</si>
  <si>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</si>
  <si>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</si>
  <si>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</si>
  <si>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</si>
  <si>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</si>
  <si>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</si>
  <si>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</si>
  <si>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</si>
  <si>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</si>
  <si>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</si>
  <si>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</si>
  <si>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</si>
  <si>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</si>
  <si>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</si>
  <si>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</si>
  <si>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</si>
  <si>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</si>
  <si>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</si>
  <si>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</si>
  <si>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</si>
  <si>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</si>
  <si>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</si>
  <si>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</si>
  <si>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</si>
  <si>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</si>
  <si>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</si>
  <si>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</si>
  <si>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</si>
  <si>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</si>
  <si>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</si>
  <si>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</si>
  <si>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</si>
  <si>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</si>
  <si>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</si>
  <si>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</si>
  <si>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</si>
  <si>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</si>
  <si>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</si>
  <si>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</si>
  <si>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</si>
  <si>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</si>
  <si>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</si>
  <si>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</si>
  <si>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</si>
  <si>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</si>
  <si>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</si>
  <si>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</si>
  <si>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</si>
  <si>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</si>
  <si>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</si>
  <si>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</si>
  <si>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</si>
  <si>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</si>
  <si>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</si>
  <si>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</si>
  <si>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</si>
  <si>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</si>
  <si>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</si>
  <si>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</si>
  <si>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</si>
  <si>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</si>
  <si>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</si>
  <si>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</si>
  <si>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</si>
  <si>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</si>
  <si>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</si>
  <si>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</si>
  <si>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</si>
  <si>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</si>
  <si>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</si>
  <si>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</si>
  <si>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</si>
  <si>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</si>
  <si>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</si>
  <si>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</si>
  <si>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</si>
  <si>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</si>
  <si>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</si>
  <si>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</si>
  <si>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</si>
  <si>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</si>
  <si>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</si>
  <si>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</si>
  <si>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</si>
  <si>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</si>
  <si>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</si>
  <si>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</si>
  <si>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</si>
  <si>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</si>
  <si>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</si>
  <si>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</si>
  <si>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</si>
  <si>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</si>
  <si>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</si>
  <si>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</si>
  <si>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</si>
  <si>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</si>
  <si>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</si>
  <si>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</si>
  <si>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</si>
  <si>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</si>
  <si>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</si>
  <si>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</si>
  <si>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</si>
  <si>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</si>
  <si>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</si>
  <si>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</si>
  <si>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</si>
  <si>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</si>
  <si>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</si>
  <si>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</si>
  <si>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</si>
  <si>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</si>
  <si>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</si>
  <si>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</si>
  <si>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</si>
  <si>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</si>
  <si>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</si>
  <si>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</si>
  <si>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</si>
  <si>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</si>
  <si>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</si>
  <si>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</si>
  <si>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</si>
  <si>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</si>
  <si>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</si>
  <si>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</si>
  <si>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</si>
  <si>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</si>
  <si>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</si>
  <si>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</si>
  <si>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</si>
  <si>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</si>
  <si>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</si>
  <si>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</si>
  <si>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</si>
  <si>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</si>
  <si>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</si>
  <si>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</si>
  <si>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</si>
  <si>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</si>
  <si>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</si>
  <si>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</si>
  <si>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</si>
  <si>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</si>
  <si>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</si>
  <si>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</si>
  <si>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</si>
  <si>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</si>
  <si>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</si>
  <si>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</si>
  <si>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</si>
  <si>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</si>
  <si>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</si>
  <si>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</si>
  <si>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</si>
  <si>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</si>
  <si>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</si>
  <si>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</si>
  <si>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</si>
  <si>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</si>
  <si>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</si>
  <si>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</si>
  <si>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</si>
  <si>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</si>
  <si>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</si>
  <si>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</si>
  <si>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</si>
  <si>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</si>
  <si>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</si>
  <si>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</si>
  <si>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</si>
  <si>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</si>
  <si>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</si>
  <si>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</si>
  <si>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</si>
  <si>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</si>
  <si>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</si>
  <si>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</si>
  <si>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</si>
  <si>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</si>
  <si>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</si>
  <si>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</si>
  <si>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</si>
  <si>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</si>
  <si>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</si>
  <si>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</si>
  <si>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</si>
  <si>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</si>
  <si>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</si>
  <si>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</si>
  <si>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</si>
  <si>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</si>
  <si>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</si>
  <si>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</si>
  <si>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</si>
  <si>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</si>
  <si>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</si>
  <si>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</si>
  <si>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</si>
  <si>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</si>
  <si>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</si>
  <si>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</si>
  <si>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</si>
  <si>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</si>
  <si>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</si>
  <si>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</si>
  <si>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</si>
  <si>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</si>
  <si>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</si>
  <si>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</si>
  <si>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</si>
  <si>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</si>
  <si>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</si>
  <si>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</si>
  <si>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</si>
  <si>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</si>
  <si>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</si>
  <si>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</si>
  <si>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</si>
  <si>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</si>
  <si>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</si>
  <si>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</si>
  <si>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</si>
  <si>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</si>
  <si>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</si>
  <si>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</si>
  <si>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</si>
  <si>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</si>
  <si>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</si>
  <si>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</si>
  <si>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</si>
  <si>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</si>
  <si>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</si>
  <si>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</si>
  <si>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</si>
  <si>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</si>
  <si>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</si>
  <si>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</si>
  <si>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</si>
  <si>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</si>
  <si>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</si>
  <si>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</si>
  <si>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</si>
  <si>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</si>
  <si>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</si>
  <si>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</si>
  <si>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</si>
  <si>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</si>
  <si>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</si>
  <si>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</si>
  <si>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</si>
  <si>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</si>
  <si>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</si>
  <si>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</si>
  <si>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</si>
  <si>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</si>
  <si>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</si>
  <si>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</si>
  <si>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</si>
  <si>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</si>
  <si>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</si>
  <si>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</si>
  <si>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</si>
  <si>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</si>
  <si>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</si>
  <si>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</si>
  <si>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</si>
  <si>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</si>
  <si>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</si>
  <si>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</si>
  <si>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</si>
  <si>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</si>
  <si>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</si>
  <si>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</si>
  <si>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</si>
  <si>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</si>
  <si>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</si>
  <si>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</si>
  <si>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</si>
  <si>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</si>
  <si>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</si>
  <si>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</si>
  <si>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</si>
  <si>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</si>
  <si>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</si>
  <si>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</si>
  <si>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</si>
  <si>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</si>
  <si>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</si>
  <si>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</si>
  <si>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</si>
  <si>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</si>
  <si>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</si>
  <si>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</si>
  <si>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</si>
  <si>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</si>
  <si>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</si>
  <si>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</si>
  <si>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</si>
  <si>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</si>
  <si>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</si>
  <si>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</si>
  <si>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</si>
  <si>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</si>
  <si>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</si>
  <si>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</si>
  <si>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</si>
  <si>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</si>
  <si>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</si>
  <si>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</si>
  <si>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</si>
  <si>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</si>
  <si>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</si>
  <si>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</si>
  <si>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</si>
  <si>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</si>
  <si>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</si>
  <si>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</si>
  <si>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</si>
  <si>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</si>
  <si>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</si>
  <si>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</si>
  <si>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</si>
  <si>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</si>
  <si>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</si>
  <si>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</si>
  <si>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</si>
  <si>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</si>
  <si>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</si>
  <si>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</si>
  <si>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</si>
  <si>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</si>
  <si>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</si>
  <si>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</si>
  <si>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</si>
  <si>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</si>
  <si>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</si>
  <si>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</si>
  <si>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</si>
  <si>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</si>
  <si>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</si>
  <si>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</si>
  <si>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</si>
  <si>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</si>
  <si>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</si>
  <si>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</si>
  <si>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</si>
  <si>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</si>
  <si>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</si>
  <si>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</si>
  <si>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</si>
  <si>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</si>
  <si>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</si>
  <si>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</si>
  <si>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</si>
  <si>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</si>
  <si>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</si>
  <si>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</si>
  <si>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</si>
  <si>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</si>
  <si>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</si>
  <si>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</si>
  <si>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</si>
  <si>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</si>
  <si>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</si>
  <si>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</si>
  <si>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</si>
  <si>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</si>
  <si>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</si>
  <si>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</si>
  <si>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</si>
  <si>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</si>
  <si>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</si>
  <si>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</si>
  <si>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</si>
  <si>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</si>
  <si>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</si>
  <si>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</si>
  <si>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</si>
  <si>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</si>
  <si>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</si>
  <si>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</si>
  <si>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</si>
  <si>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</si>
  <si>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</si>
  <si>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</si>
  <si>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</si>
  <si>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</si>
  <si>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</si>
  <si>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</si>
  <si>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</si>
  <si>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</si>
  <si>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</si>
  <si>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</si>
  <si>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</si>
  <si>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</si>
  <si>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</si>
  <si>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</si>
  <si>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</si>
  <si>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</si>
  <si>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</si>
  <si>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</si>
  <si>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</si>
  <si>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</si>
  <si>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</si>
  <si>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</si>
  <si>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</si>
  <si>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</si>
  <si>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</si>
  <si>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</si>
  <si>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</si>
  <si>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</si>
  <si>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</si>
  <si>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</si>
  <si>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</si>
  <si>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</si>
  <si>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</si>
  <si>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</si>
  <si>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</si>
  <si>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</si>
  <si>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</si>
  <si>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</si>
  <si>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</si>
  <si>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</si>
  <si>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</si>
  <si>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</si>
  <si>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</si>
  <si>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</si>
  <si>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</si>
  <si>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</si>
  <si>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</si>
  <si>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</si>
  <si>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</si>
  <si>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</si>
  <si>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</si>
  <si>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</si>
  <si>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</si>
  <si>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</si>
  <si>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</si>
  <si>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</si>
  <si>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</si>
  <si>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</si>
  <si>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</si>
  <si>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</si>
  <si>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</si>
  <si>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</si>
  <si>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</si>
  <si>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</si>
  <si>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</si>
  <si>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</si>
  <si>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</si>
  <si>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</si>
  <si>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</si>
  <si>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</si>
  <si>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</si>
  <si>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</si>
  <si>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</si>
  <si>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</si>
  <si>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</si>
  <si>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</si>
  <si>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</si>
  <si>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</si>
  <si>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</si>
  <si>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</si>
  <si>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</si>
  <si>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</si>
  <si>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</si>
  <si>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</si>
  <si>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</si>
  <si>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</si>
  <si>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</si>
  <si>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</si>
  <si>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</si>
  <si>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</si>
  <si>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</si>
  <si>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</si>
  <si>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</si>
  <si>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</si>
  <si>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</si>
  <si>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</si>
  <si>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</si>
  <si>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</si>
  <si>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</si>
  <si>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</si>
  <si>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</si>
  <si>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</si>
  <si>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</si>
  <si>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</si>
  <si>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</si>
  <si>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</si>
  <si>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</si>
  <si>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</si>
  <si>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</si>
  <si>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</si>
  <si>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</si>
  <si>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</si>
  <si>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</si>
  <si>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</si>
  <si>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</si>
  <si>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</si>
  <si>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</si>
  <si>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</si>
  <si>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</si>
  <si>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</si>
  <si>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</si>
  <si>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</si>
  <si>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</si>
  <si>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</si>
  <si>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</si>
  <si>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</si>
  <si>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</si>
  <si>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</si>
  <si>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</si>
  <si>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</si>
  <si>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</si>
  <si>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</si>
  <si>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</si>
  <si>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</si>
  <si>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</si>
  <si>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</si>
  <si>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</si>
  <si>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</si>
  <si>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</si>
  <si>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</si>
  <si>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</si>
  <si>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</si>
  <si>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</si>
  <si>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</si>
  <si>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</si>
  <si>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</si>
  <si>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</si>
  <si>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</si>
  <si>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</si>
  <si>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</si>
  <si>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</si>
  <si>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</si>
  <si>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</si>
  <si>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</si>
  <si>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</si>
  <si>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</si>
  <si>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</si>
  <si>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</si>
  <si>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</si>
  <si>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</si>
  <si>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</si>
  <si>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</si>
  <si>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</si>
  <si>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</si>
  <si>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</si>
  <si>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</si>
  <si>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</si>
  <si>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</si>
  <si>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</si>
  <si>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</si>
  <si>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</si>
  <si>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</si>
  <si>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</si>
  <si>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</si>
  <si>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</si>
  <si>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</si>
  <si>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</si>
  <si>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</si>
  <si>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</si>
  <si>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</si>
  <si>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</si>
  <si>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</si>
  <si>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</si>
  <si>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</si>
  <si>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</si>
  <si>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</si>
  <si>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</si>
  <si>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</si>
  <si>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</si>
  <si>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</si>
  <si>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</si>
  <si>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</si>
  <si>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</si>
  <si>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</si>
  <si>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</si>
  <si>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</si>
  <si>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</si>
  <si>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</si>
  <si>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</si>
  <si>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</si>
  <si>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</si>
  <si>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</si>
  <si>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</si>
  <si>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</si>
  <si>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</si>
  <si>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</si>
  <si>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</si>
  <si>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</si>
  <si>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</si>
  <si>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</si>
  <si>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</si>
  <si>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</si>
  <si>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</si>
  <si>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</si>
  <si>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</si>
  <si>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</si>
  <si>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</si>
  <si>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</si>
  <si>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</si>
  <si>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</si>
  <si>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</si>
  <si>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</si>
  <si>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</si>
  <si>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</si>
  <si>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</si>
  <si>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</si>
  <si>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</si>
  <si>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</si>
  <si>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</si>
  <si>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</si>
  <si>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</si>
  <si>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</si>
  <si>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</si>
  <si>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</si>
  <si>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</si>
  <si>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</si>
  <si>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</si>
  <si>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</si>
  <si>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</si>
  <si>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</si>
  <si>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</si>
  <si>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</si>
  <si>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</si>
  <si>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</si>
  <si>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</si>
  <si>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</si>
  <si>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</si>
  <si>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</si>
  <si>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</si>
  <si>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</si>
  <si>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</si>
  <si>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</si>
  <si>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</si>
  <si>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</si>
  <si>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</si>
  <si>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</si>
  <si>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</si>
  <si>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</si>
  <si>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</si>
  <si>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</si>
  <si>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</si>
  <si>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</si>
  <si>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</si>
  <si>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</si>
  <si>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</si>
  <si>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</si>
  <si>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</si>
  <si>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</si>
  <si>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</si>
  <si>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</si>
  <si>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</si>
  <si>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</si>
  <si>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</si>
  <si>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</si>
  <si>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</si>
  <si>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</si>
  <si>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</si>
  <si>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</si>
  <si>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</si>
  <si>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</si>
  <si>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</si>
  <si>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</si>
  <si>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</si>
  <si>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</si>
  <si>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</si>
  <si>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</si>
  <si>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</si>
  <si>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</si>
  <si>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</si>
  <si>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</si>
  <si>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</si>
  <si>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</si>
  <si>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</si>
  <si>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</si>
  <si>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</si>
  <si>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</si>
  <si>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</si>
  <si>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</si>
  <si>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</si>
  <si>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</si>
  <si>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</si>
  <si>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</si>
  <si>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</si>
  <si>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</si>
  <si>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</si>
  <si>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</si>
  <si>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</si>
  <si>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</si>
  <si>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</si>
  <si>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</si>
  <si>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</si>
  <si>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</si>
  <si>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</si>
  <si>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</si>
  <si>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</si>
  <si>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</si>
  <si>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</si>
  <si>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</si>
  <si>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</si>
  <si>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</si>
  <si>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</si>
  <si>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</si>
  <si>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</si>
  <si>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</si>
  <si>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</si>
  <si>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</si>
  <si>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</si>
  <si>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</si>
  <si>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</si>
  <si>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</si>
  <si>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</si>
  <si>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</si>
  <si>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</si>
  <si>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</si>
  <si>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</si>
  <si>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</si>
  <si>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</si>
  <si>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</si>
  <si>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</si>
  <si>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</si>
  <si>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</si>
  <si>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</si>
  <si>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</si>
  <si>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</si>
  <si>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</si>
  <si>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</si>
  <si>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</si>
  <si>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</si>
  <si>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</si>
  <si>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</si>
  <si>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</si>
  <si>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</si>
  <si>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</si>
  <si>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</si>
  <si>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</si>
  <si>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</si>
  <si>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</si>
  <si>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</si>
  <si>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</si>
  <si>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</si>
  <si>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</si>
  <si>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</si>
  <si>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</si>
  <si>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</si>
  <si>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</si>
  <si>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</si>
  <si>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</si>
  <si>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</si>
  <si>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</si>
  <si>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</si>
  <si>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</si>
  <si>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</si>
  <si>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</si>
  <si>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</si>
  <si>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</si>
  <si>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</si>
  <si>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</si>
  <si>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</si>
  <si>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</si>
  <si>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</si>
  <si>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</si>
  <si>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</si>
  <si>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</si>
  <si>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</si>
  <si>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</si>
  <si>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</si>
  <si>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</si>
  <si>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</si>
  <si>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</si>
  <si>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</si>
  <si>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</si>
  <si>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</si>
  <si>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</si>
  <si>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</si>
  <si>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</si>
  <si>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</si>
  <si>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</si>
  <si>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</si>
  <si>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</si>
  <si>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</si>
  <si>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</si>
  <si>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</si>
  <si>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</si>
  <si>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</si>
  <si>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</si>
  <si>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</si>
  <si>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</si>
  <si>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</si>
  <si>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</si>
  <si>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</si>
  <si>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</si>
  <si>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</si>
  <si>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</si>
  <si>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</si>
  <si>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</si>
  <si>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</si>
  <si>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</si>
  <si>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</si>
  <si>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</si>
  <si>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</si>
  <si>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</si>
  <si>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</si>
  <si>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</si>
  <si>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</si>
  <si>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</si>
  <si>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</si>
  <si>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</si>
  <si>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</si>
  <si>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</si>
  <si>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</si>
  <si>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</si>
  <si>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</si>
  <si>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</si>
  <si>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</si>
  <si>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</si>
  <si>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</si>
  <si>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</si>
  <si>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</si>
  <si>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</si>
  <si>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</si>
  <si>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</si>
  <si>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</si>
  <si>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</si>
  <si>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</si>
  <si>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</si>
  <si>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</si>
  <si>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</si>
  <si>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</si>
  <si>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</si>
  <si>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</si>
  <si>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</si>
  <si>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</si>
  <si>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</si>
  <si>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</si>
  <si>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</si>
  <si>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</si>
  <si>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</si>
  <si>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</si>
  <si>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</si>
  <si>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</si>
  <si>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</si>
  <si>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</si>
  <si>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</si>
  <si>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</si>
  <si>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</si>
  <si>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</si>
  <si>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</si>
  <si>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</si>
  <si>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</si>
  <si>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</si>
  <si>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</si>
  <si>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</si>
  <si>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</si>
  <si>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</si>
  <si>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</si>
  <si>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</si>
  <si>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</si>
  <si>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</si>
  <si>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</si>
  <si>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</si>
  <si>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</si>
  <si>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</si>
  <si>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</si>
  <si>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</si>
  <si>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</si>
  <si>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</si>
  <si>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</si>
  <si>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</si>
  <si>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</si>
  <si>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</si>
  <si>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</si>
  <si>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</si>
  <si>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</si>
  <si>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</si>
  <si>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</si>
  <si>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</si>
  <si>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</si>
  <si>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</si>
  <si>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</si>
  <si>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</si>
  <si>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</si>
  <si>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</si>
  <si>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</si>
  <si>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</si>
  <si>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</si>
  <si>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</si>
  <si>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</si>
  <si>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</si>
  <si>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</si>
  <si>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</si>
  <si>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</si>
  <si>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</si>
  <si>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</si>
  <si>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</si>
  <si>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</si>
  <si>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</si>
  <si>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</si>
  <si>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</si>
  <si>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</si>
  <si>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</si>
  <si>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</si>
  <si>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</si>
  <si>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</si>
  <si>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</si>
  <si>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</si>
  <si>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</si>
  <si>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</si>
  <si>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</si>
  <si>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</si>
  <si>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</si>
  <si>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</si>
  <si>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</si>
  <si>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</si>
  <si>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</si>
  <si>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</si>
  <si>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</si>
  <si>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</si>
  <si>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</si>
  <si>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</si>
  <si>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</si>
  <si>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</si>
  <si>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</si>
  <si>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</si>
  <si>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</si>
  <si>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</si>
  <si>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</si>
  <si>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</si>
  <si>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</si>
  <si>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</si>
  <si>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</si>
  <si>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</si>
  <si>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</si>
  <si>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</si>
  <si>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</si>
  <si>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</si>
  <si>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</si>
  <si>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</si>
  <si>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</si>
  <si>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</si>
  <si>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</si>
  <si>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</si>
  <si>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</si>
  <si>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</si>
  <si>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</si>
  <si>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</si>
  <si>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</si>
  <si>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</si>
  <si>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</si>
  <si>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</si>
  <si>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</si>
  <si>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</si>
  <si>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</si>
  <si>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</si>
  <si>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</si>
  <si>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</si>
  <si>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</si>
  <si>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</si>
  <si>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</si>
  <si>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</si>
  <si>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</si>
  <si>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</si>
  <si>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</si>
  <si>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</si>
  <si>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</si>
  <si>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</si>
  <si>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</si>
  <si>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</si>
  <si>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</si>
  <si>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</si>
  <si>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</si>
  <si>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</si>
  <si>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</si>
  <si>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</si>
  <si>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</si>
  <si>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</si>
  <si>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</si>
  <si>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</si>
  <si>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</si>
  <si>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</si>
  <si>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</si>
  <si>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</si>
  <si>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</si>
  <si>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</si>
  <si>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</si>
  <si>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</si>
  <si>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</si>
  <si>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</si>
  <si>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</si>
  <si>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</si>
  <si>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</si>
  <si>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</si>
  <si>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</si>
  <si>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</si>
  <si>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</si>
  <si>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</si>
  <si>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</si>
  <si>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</si>
  <si>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</si>
  <si>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</si>
  <si>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</si>
  <si>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</si>
  <si>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</si>
  <si>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</si>
  <si>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</si>
  <si>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</si>
  <si>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</si>
  <si>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</si>
  <si>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</si>
  <si>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</si>
  <si>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</si>
  <si>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</si>
  <si>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</si>
  <si>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</si>
  <si>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</si>
  <si>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</si>
  <si>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</si>
  <si>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</si>
  <si>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</si>
  <si>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</si>
  <si>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</si>
  <si>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</si>
  <si>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</si>
  <si>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</si>
  <si>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</si>
  <si>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</si>
  <si>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</si>
  <si>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</si>
  <si>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</si>
  <si>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</si>
  <si>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</si>
  <si>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</si>
  <si>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</si>
  <si>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</si>
  <si>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</si>
  <si>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</si>
  <si>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</si>
  <si>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</si>
  <si>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</si>
  <si>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</si>
  <si>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</si>
  <si>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</si>
  <si>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</si>
  <si>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</si>
  <si>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</si>
  <si>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</si>
  <si>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</si>
  <si>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</si>
  <si>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</si>
  <si>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</si>
  <si>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</si>
  <si>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</si>
  <si>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</si>
  <si>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</si>
  <si>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</si>
  <si>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</si>
  <si>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</si>
  <si>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</si>
  <si>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</si>
  <si>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</si>
  <si>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</si>
  <si>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</si>
  <si>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</si>
  <si>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</si>
  <si>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</si>
  <si>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</si>
  <si>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</si>
  <si>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</si>
  <si>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</si>
  <si>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</si>
  <si>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</si>
  <si>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</si>
  <si>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</si>
  <si>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</si>
  <si>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</si>
  <si>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</si>
  <si>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</si>
  <si>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</si>
  <si>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</si>
  <si>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</si>
  <si>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</si>
  <si>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</si>
  <si>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</si>
  <si>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</si>
  <si>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</si>
  <si>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</si>
  <si>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</si>
  <si>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</si>
  <si>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</si>
  <si>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</si>
  <si>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</si>
  <si>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</si>
  <si>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</si>
  <si>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</si>
  <si>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</si>
  <si>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</si>
  <si>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</si>
  <si>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</si>
  <si>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</si>
  <si>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</si>
  <si>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</si>
  <si>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</si>
  <si>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</si>
  <si>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</si>
  <si>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</si>
  <si>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</si>
  <si>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</si>
  <si>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</si>
  <si>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</si>
  <si>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</si>
  <si>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</si>
  <si>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</si>
  <si>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</si>
  <si>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</si>
  <si>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</si>
  <si>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</si>
  <si>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</si>
  <si>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</si>
  <si>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</si>
  <si>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</si>
  <si>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</si>
  <si>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</si>
  <si>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</si>
  <si>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</si>
  <si>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</si>
  <si>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</si>
  <si>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</si>
  <si>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</si>
  <si>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</si>
  <si>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</si>
  <si>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</si>
  <si>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</si>
  <si>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</si>
  <si>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</si>
  <si>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</si>
  <si>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</si>
  <si>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</si>
  <si>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</si>
  <si>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</si>
  <si>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</si>
  <si>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</si>
  <si>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</si>
  <si>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</si>
  <si>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</si>
  <si>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</si>
  <si>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</si>
  <si>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</si>
  <si>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</si>
  <si>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</si>
  <si>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</si>
  <si>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</si>
  <si>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</si>
  <si>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</si>
  <si>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</si>
  <si>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</si>
  <si>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</si>
  <si>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</si>
  <si>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</si>
  <si>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</si>
  <si>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</si>
  <si>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</si>
  <si>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</si>
  <si>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</si>
  <si>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</si>
  <si>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</si>
  <si>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</si>
  <si>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</si>
  <si>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</si>
  <si>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</si>
  <si>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</si>
  <si>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</si>
  <si>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</si>
  <si>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</si>
  <si>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</si>
  <si>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</si>
  <si>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</si>
  <si>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</si>
  <si>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</si>
  <si>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</si>
  <si>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</si>
  <si>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</si>
  <si>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</si>
  <si>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</si>
  <si>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</si>
  <si>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</si>
  <si>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</si>
  <si>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</si>
  <si>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</si>
  <si>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</si>
  <si>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</si>
  <si>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</si>
  <si>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</si>
  <si>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</si>
  <si>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</si>
  <si>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</si>
  <si>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</si>
  <si>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</si>
  <si>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</si>
  <si>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</si>
  <si>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</si>
  <si>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</si>
  <si>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</si>
  <si>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</si>
  <si>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</si>
  <si>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</si>
  <si>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</si>
  <si>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</si>
  <si>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</si>
  <si>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</si>
  <si>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</si>
  <si>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</si>
  <si>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</si>
  <si>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</si>
  <si>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</si>
  <si>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</si>
  <si>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</si>
  <si>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</si>
  <si>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</si>
  <si>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</si>
  <si>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</si>
  <si>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</si>
  <si>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</si>
  <si>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</si>
  <si>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</si>
  <si>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</si>
  <si>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</si>
  <si>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</si>
  <si>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</si>
  <si>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</si>
  <si>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</si>
  <si>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</si>
  <si>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</si>
  <si>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</si>
  <si>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</si>
  <si>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</si>
  <si>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</si>
  <si>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</si>
  <si>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</si>
  <si>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</si>
  <si>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</si>
  <si>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</si>
  <si>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</si>
  <si>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</si>
  <si>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</si>
  <si>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</si>
  <si>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</si>
  <si>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</si>
  <si>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</si>
  <si>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</si>
  <si>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</si>
  <si>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</si>
  <si>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</si>
  <si>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</si>
  <si>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</si>
  <si>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</si>
  <si>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</si>
  <si>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</si>
  <si>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</si>
  <si>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</si>
  <si>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</si>
  <si>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</si>
  <si>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</si>
  <si>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</si>
  <si>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</si>
  <si>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</si>
  <si>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</si>
  <si>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</si>
  <si>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</si>
  <si>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</si>
  <si>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</si>
  <si>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</si>
  <si>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</si>
  <si>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</si>
  <si>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</si>
  <si>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</si>
  <si>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</si>
  <si>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</si>
  <si>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</si>
  <si>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</si>
  <si>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</si>
  <si>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</si>
  <si>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</si>
  <si>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</si>
  <si>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</si>
  <si>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</si>
  <si>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</si>
  <si>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</si>
  <si>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</si>
  <si>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</si>
  <si>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</si>
  <si>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</si>
  <si>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</si>
  <si>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</si>
  <si>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</si>
  <si>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</si>
  <si>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</si>
  <si>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</si>
  <si>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</si>
  <si>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</si>
  <si>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</si>
  <si>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</si>
  <si>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</si>
  <si>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</si>
  <si>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</si>
  <si>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</si>
  <si>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</si>
  <si>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</si>
  <si>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</si>
  <si>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</si>
  <si>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</si>
  <si>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</si>
  <si>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</si>
  <si>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</si>
  <si>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</si>
  <si>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</si>
  <si>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</si>
  <si>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</si>
  <si>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</si>
  <si>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</si>
  <si>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</si>
  <si>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</si>
  <si>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</si>
  <si>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</si>
  <si>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</si>
  <si>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</si>
  <si>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</si>
  <si>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</si>
  <si>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</si>
  <si>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</si>
  <si>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</si>
  <si>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</si>
  <si>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</si>
  <si>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</si>
  <si>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</si>
  <si>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</si>
  <si>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</si>
  <si>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</si>
  <si>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</si>
  <si>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</si>
  <si>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</si>
  <si>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</si>
  <si>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</si>
  <si>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</si>
  <si>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</si>
  <si>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</si>
  <si>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</si>
  <si>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</si>
  <si>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</si>
  <si>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</si>
  <si>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</si>
  <si>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</si>
  <si>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</si>
  <si>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</si>
  <si>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</si>
  <si>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</si>
  <si>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</si>
  <si>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</si>
  <si>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</si>
  <si>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</si>
  <si>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</si>
  <si>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</si>
  <si>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</si>
  <si>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</si>
  <si>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</si>
  <si>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</si>
  <si>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</si>
  <si>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</si>
  <si>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</si>
  <si>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</si>
  <si>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</si>
  <si>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</si>
  <si>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</si>
  <si>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</si>
  <si>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</si>
  <si>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</si>
  <si>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</si>
  <si>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</si>
  <si>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</si>
  <si>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</si>
  <si>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</si>
  <si>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</si>
  <si>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</si>
  <si>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</si>
  <si>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</si>
  <si>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</si>
  <si>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</si>
  <si>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</si>
  <si>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</si>
  <si>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</si>
  <si>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</si>
  <si>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</si>
  <si>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</si>
  <si>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</si>
  <si>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</si>
  <si>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</si>
  <si>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</si>
  <si>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</si>
  <si>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</si>
  <si>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</si>
  <si>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</si>
  <si>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</si>
  <si>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</si>
  <si>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</si>
  <si>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</si>
  <si>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</si>
  <si>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</si>
  <si>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</si>
  <si>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</si>
  <si>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</si>
  <si>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</si>
  <si>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</si>
  <si>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</si>
  <si>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</si>
  <si>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</si>
  <si>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</si>
  <si>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</si>
  <si>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</si>
  <si>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</si>
  <si>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</si>
  <si>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</si>
  <si>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</si>
  <si>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</si>
  <si>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</si>
  <si>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</si>
  <si>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</si>
  <si>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</si>
  <si>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</si>
  <si>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</si>
  <si>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</si>
  <si>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</si>
  <si>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</si>
  <si>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</si>
  <si>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</si>
  <si>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</si>
  <si>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</si>
  <si>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</si>
  <si>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</si>
  <si>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</si>
  <si>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</si>
  <si>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</si>
  <si>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</si>
  <si>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</si>
  <si>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</si>
  <si>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</si>
  <si>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</si>
  <si>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</si>
  <si>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</si>
  <si>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</si>
  <si>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</si>
  <si>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</si>
  <si>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</si>
  <si>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</si>
  <si>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</si>
  <si>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</si>
  <si>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</si>
  <si>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</si>
  <si>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</si>
  <si>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</si>
  <si>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</si>
  <si>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</si>
  <si>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</si>
  <si>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</si>
  <si>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</si>
  <si>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</si>
  <si>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</si>
  <si>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</si>
  <si>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</si>
  <si>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</si>
  <si>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</si>
  <si>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</si>
  <si>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</si>
  <si>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</si>
  <si>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</si>
  <si>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</si>
  <si>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</si>
  <si>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</si>
  <si>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</si>
  <si>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</si>
  <si>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</si>
  <si>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</si>
  <si>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</si>
  <si>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</si>
  <si>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</si>
  <si>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</si>
  <si>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</si>
  <si>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</si>
  <si>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</si>
  <si>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</si>
  <si>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</si>
  <si>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</si>
  <si>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</si>
  <si>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</si>
  <si>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</si>
  <si>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</si>
  <si>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</si>
  <si>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</si>
  <si>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</si>
  <si>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</si>
  <si>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</si>
  <si>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</si>
  <si>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</si>
  <si>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</si>
  <si>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</si>
  <si>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</si>
  <si>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</si>
  <si>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</si>
  <si>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</si>
  <si>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</si>
  <si>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</si>
  <si>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</si>
  <si>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</si>
  <si>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</si>
  <si>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</si>
  <si>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</si>
  <si>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</si>
  <si>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</si>
  <si>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</si>
  <si>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</si>
  <si>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</si>
  <si>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</si>
  <si>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</si>
  <si>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</si>
  <si>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</si>
  <si>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</si>
  <si>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</si>
  <si>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</si>
  <si>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</si>
  <si>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</si>
  <si>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</si>
  <si>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</si>
  <si>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</si>
  <si>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</si>
  <si>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</si>
  <si>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</si>
  <si>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</si>
  <si>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</si>
  <si>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</si>
  <si>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</si>
  <si>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</si>
  <si>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</si>
  <si>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</si>
  <si>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</si>
  <si>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</si>
  <si>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</si>
  <si>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</si>
  <si>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</si>
  <si>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</si>
  <si>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</si>
  <si>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</si>
  <si>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</si>
  <si>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</si>
  <si>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</si>
  <si>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</si>
  <si>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</si>
  <si>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</si>
  <si>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</si>
  <si>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</si>
  <si>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</si>
  <si>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</si>
  <si>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</si>
  <si>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</si>
  <si>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</si>
  <si>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</si>
  <si>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</si>
  <si>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</si>
  <si>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</si>
  <si>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</si>
  <si>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</si>
  <si>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</si>
  <si>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</si>
  <si>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</si>
  <si>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</si>
  <si>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</si>
  <si>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</si>
  <si>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</si>
  <si>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</si>
  <si>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</si>
  <si>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</si>
  <si>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</si>
  <si>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</si>
  <si>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</si>
  <si>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</si>
  <si>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</si>
  <si>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</si>
  <si>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</si>
  <si>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</si>
  <si>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</si>
  <si>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</si>
  <si>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</si>
  <si>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</si>
  <si>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</si>
  <si>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</si>
  <si>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</si>
  <si>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</si>
  <si>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</si>
  <si>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</si>
  <si>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</si>
  <si>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</si>
  <si>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</si>
  <si>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</si>
  <si>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</si>
  <si>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</si>
  <si>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</si>
  <si>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</si>
  <si>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</si>
  <si>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</si>
  <si>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</si>
  <si>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</si>
  <si>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</si>
  <si>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</si>
  <si>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</si>
  <si>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</si>
  <si>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</si>
  <si>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</si>
  <si>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</si>
  <si>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</si>
  <si>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</si>
  <si>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</si>
  <si>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</si>
  <si>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</si>
  <si>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</si>
  <si>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</si>
  <si>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</si>
  <si>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</si>
  <si>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</si>
  <si>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</si>
  <si>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</si>
  <si>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</si>
  <si>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</si>
  <si>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</si>
  <si>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</si>
  <si>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</si>
  <si>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</si>
  <si>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</si>
  <si>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</si>
  <si>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</si>
  <si>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</si>
  <si>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</si>
  <si>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</si>
  <si>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</si>
  <si>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</si>
  <si>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</si>
  <si>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</si>
  <si>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</si>
  <si>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</si>
  <si>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</si>
  <si>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</si>
  <si>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</si>
  <si>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</si>
  <si>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</si>
  <si>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</si>
  <si>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</si>
  <si>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</si>
  <si>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</si>
  <si>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</si>
  <si>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</si>
  <si>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</si>
  <si>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</si>
  <si>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</si>
  <si>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</si>
  <si>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</si>
  <si>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</si>
  <si>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</si>
  <si>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</si>
  <si>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</si>
  <si>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</si>
  <si>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</si>
  <si>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</si>
  <si>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</si>
  <si>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</si>
  <si>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</si>
  <si>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</si>
  <si>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</si>
  <si>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</si>
  <si>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</si>
  <si>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</si>
  <si>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</si>
  <si>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</si>
  <si>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</si>
  <si>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</si>
  <si>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</si>
  <si>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</si>
  <si>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</si>
  <si>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</si>
  <si>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</si>
  <si>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</si>
  <si>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</si>
  <si>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</si>
  <si>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</si>
  <si>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</si>
  <si>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</si>
  <si>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</si>
  <si>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</si>
  <si>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</si>
  <si>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</si>
  <si>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</si>
  <si>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</si>
  <si>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</si>
  <si>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</si>
  <si>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</si>
  <si>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</si>
  <si>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</si>
  <si>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</si>
  <si>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</si>
  <si>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</si>
  <si>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</si>
  <si>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</si>
  <si>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</si>
  <si>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</si>
  <si>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</si>
  <si>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</si>
  <si>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</si>
  <si>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</si>
  <si>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</si>
  <si>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</si>
  <si>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</si>
  <si>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</si>
  <si>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</si>
  <si>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</si>
  <si>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</si>
  <si>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</si>
  <si>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</si>
  <si>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</si>
  <si>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</si>
  <si>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</si>
  <si>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</si>
  <si>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</si>
  <si>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</si>
  <si>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</si>
  <si>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</si>
  <si>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</si>
  <si>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</si>
  <si>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</si>
  <si>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</si>
  <si>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</si>
  <si>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</si>
  <si>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</si>
  <si>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</si>
  <si>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</si>
  <si>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</si>
  <si>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</si>
  <si>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</si>
  <si>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</si>
  <si>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</si>
  <si>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</si>
  <si>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</si>
  <si>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</si>
  <si>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</si>
  <si>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</si>
  <si>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</si>
  <si>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</si>
  <si>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</si>
  <si>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</si>
  <si>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</si>
  <si>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</si>
  <si>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</si>
  <si>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</si>
  <si>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</si>
  <si>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</si>
  <si>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</si>
  <si>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</si>
  <si>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</si>
  <si>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</si>
  <si>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</si>
  <si>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</si>
  <si>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</si>
  <si>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</si>
  <si>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</si>
  <si>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</si>
  <si>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</si>
  <si>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</si>
  <si>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</si>
  <si>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</si>
  <si>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</si>
  <si>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</si>
  <si>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</si>
  <si>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</si>
  <si>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</si>
  <si>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</si>
  <si>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</si>
  <si>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</si>
  <si>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</si>
  <si>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</si>
  <si>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</si>
  <si>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</si>
  <si>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</si>
  <si>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</si>
  <si>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</si>
  <si>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</si>
  <si>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</si>
  <si>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</si>
  <si>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</si>
  <si>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</si>
  <si>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</si>
  <si>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</si>
  <si>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</si>
  <si>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</si>
  <si>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</si>
  <si>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</si>
  <si>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</si>
  <si>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</si>
  <si>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</si>
  <si>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</si>
  <si>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</si>
  <si>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</si>
  <si>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</si>
  <si>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</si>
  <si>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</si>
  <si>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</si>
  <si>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</si>
  <si>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</si>
  <si>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</si>
  <si>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</si>
  <si>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</si>
  <si>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</si>
  <si>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</si>
  <si>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</si>
  <si>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</si>
  <si>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</si>
  <si>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</si>
  <si>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</si>
  <si>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</si>
  <si>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</si>
  <si>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</si>
  <si>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</si>
  <si>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</si>
  <si>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</si>
  <si>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</si>
  <si>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</si>
  <si>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</si>
  <si>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</si>
  <si>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</si>
  <si>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</si>
  <si>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</si>
  <si>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</si>
  <si>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</si>
  <si>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</si>
  <si>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</si>
  <si>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</si>
  <si>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</si>
  <si>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</si>
  <si>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</si>
  <si>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</si>
  <si>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</si>
  <si>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</si>
  <si>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</si>
  <si>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</si>
  <si>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</si>
  <si>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</si>
  <si>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</si>
  <si>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</si>
  <si>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</si>
  <si>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</si>
  <si>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</si>
  <si>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</si>
  <si>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</si>
  <si>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</si>
  <si>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</si>
  <si>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</si>
  <si>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</si>
  <si>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</si>
  <si>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</si>
  <si>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</si>
  <si>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</si>
  <si>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</si>
  <si>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</si>
  <si>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</si>
  <si>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</si>
  <si>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</si>
  <si>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</si>
  <si>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</si>
  <si>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</si>
  <si>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</si>
  <si>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</si>
  <si>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</si>
  <si>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</si>
  <si>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</si>
  <si>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</si>
  <si>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</si>
  <si>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</si>
  <si>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</si>
  <si>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</si>
  <si>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</si>
  <si>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</si>
  <si>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</si>
  <si>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</si>
  <si>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</si>
  <si>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</si>
  <si>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</si>
  <si>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</si>
  <si>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</si>
  <si>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</si>
  <si>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</si>
  <si>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</si>
  <si>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</si>
  <si>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</si>
  <si>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</si>
  <si>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</si>
  <si>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</si>
  <si>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</si>
  <si>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</si>
  <si>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</si>
  <si>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</si>
  <si>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</si>
  <si>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</si>
  <si>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</si>
  <si>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</si>
  <si>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</si>
  <si>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</si>
  <si>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</si>
  <si>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</si>
  <si>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</si>
  <si>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</si>
  <si>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</si>
  <si>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</si>
  <si>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</si>
  <si>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</si>
  <si>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</si>
  <si>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</si>
  <si>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</si>
  <si>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</si>
  <si>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</si>
  <si>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</si>
  <si>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</si>
  <si>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</si>
  <si>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</si>
  <si>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</si>
  <si>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</si>
  <si>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</si>
  <si>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</si>
  <si>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</si>
  <si>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</si>
  <si>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</si>
  <si>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</si>
  <si>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</si>
  <si>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</si>
  <si>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</si>
  <si>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</si>
  <si>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</si>
  <si>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</si>
  <si>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</si>
  <si>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</si>
  <si>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</si>
  <si>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</si>
  <si>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</si>
  <si>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</si>
  <si>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</si>
  <si>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</si>
  <si>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</si>
  <si>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</si>
  <si>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</si>
  <si>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</si>
  <si>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</si>
  <si>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</si>
  <si>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</si>
  <si>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</si>
  <si>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</si>
  <si>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</si>
  <si>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</si>
  <si>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</si>
  <si>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</si>
  <si>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</si>
  <si>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</si>
  <si>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</si>
  <si>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</si>
  <si>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</si>
  <si>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</si>
  <si>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</si>
  <si>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</si>
  <si>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</si>
  <si>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</si>
  <si>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</si>
  <si>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</si>
  <si>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</si>
  <si>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</si>
  <si>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</si>
  <si>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</si>
  <si>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</si>
  <si>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</si>
  <si>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</si>
  <si>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</si>
  <si>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</si>
  <si>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</si>
  <si>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</si>
  <si>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</si>
  <si>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</si>
  <si>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</si>
  <si>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</si>
  <si>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</si>
  <si>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</si>
  <si>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</si>
  <si>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</si>
  <si>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</si>
  <si>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</si>
  <si>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</si>
  <si>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</si>
  <si>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</si>
  <si>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</si>
  <si>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</si>
  <si>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</si>
  <si>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</si>
  <si>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</si>
  <si>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</si>
  <si>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</si>
  <si>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</si>
  <si>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</si>
  <si>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</si>
  <si>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</si>
  <si>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</si>
  <si>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</si>
  <si>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</si>
  <si>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</si>
  <si>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</si>
  <si>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</si>
  <si>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</si>
  <si>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</si>
  <si>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</si>
  <si>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</si>
  <si>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</si>
  <si>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</si>
  <si>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</si>
  <si>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</si>
  <si>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</si>
  <si>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</si>
  <si>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</si>
  <si>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</si>
  <si>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</si>
  <si>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</si>
  <si>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</si>
  <si>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</si>
  <si>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</si>
  <si>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</si>
  <si>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</si>
  <si>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</si>
  <si>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</si>
  <si>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</si>
  <si>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</si>
  <si>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</si>
  <si>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</si>
  <si>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</si>
  <si>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</si>
  <si>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</si>
  <si>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</si>
  <si>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</si>
  <si>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</si>
  <si>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</si>
  <si>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</si>
  <si>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</si>
  <si>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</si>
  <si>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</si>
  <si>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</si>
  <si>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</si>
  <si>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</si>
  <si>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</si>
  <si>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</si>
  <si>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</si>
  <si>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</si>
  <si>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</si>
  <si>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</si>
  <si>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</si>
  <si>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</si>
  <si>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</si>
  <si>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</si>
  <si>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</si>
  <si>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</si>
  <si>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</si>
  <si>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</si>
  <si>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</si>
  <si>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</si>
  <si>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</si>
  <si>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</si>
  <si>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</si>
  <si>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</si>
  <si>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</si>
  <si>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</si>
  <si>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</si>
  <si>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</si>
  <si>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</si>
  <si>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</si>
  <si>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</si>
  <si>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</si>
  <si>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</si>
  <si>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</si>
  <si>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</si>
  <si>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</si>
  <si>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</si>
  <si>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</si>
  <si>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</si>
  <si>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</si>
  <si>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</si>
  <si>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</si>
  <si>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</si>
  <si>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</si>
  <si>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</si>
  <si>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</si>
  <si>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</si>
  <si>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</si>
  <si>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</si>
  <si>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</si>
  <si>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</si>
  <si>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</si>
  <si>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</si>
  <si>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</si>
  <si>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</si>
  <si>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</si>
  <si>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</si>
  <si>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</si>
  <si>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</si>
  <si>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</si>
  <si>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</si>
  <si>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</si>
  <si>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</si>
  <si>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</si>
  <si>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</si>
  <si>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</si>
  <si>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</si>
  <si>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</si>
  <si>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</si>
  <si>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</si>
  <si>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</si>
  <si>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</si>
  <si>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</si>
  <si>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</si>
  <si>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</si>
  <si>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</si>
  <si>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</si>
  <si>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</si>
  <si>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</si>
  <si>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</si>
  <si>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</si>
  <si>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</si>
  <si>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</si>
  <si>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</si>
  <si>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</si>
  <si>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</si>
  <si>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</si>
  <si>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</si>
  <si>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</si>
  <si>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</si>
  <si>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</si>
  <si>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</si>
  <si>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</si>
  <si>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</si>
  <si>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</si>
  <si>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</si>
  <si>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</si>
  <si>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</si>
  <si>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</si>
  <si>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</si>
  <si>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</si>
  <si>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</si>
  <si>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</si>
  <si>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</si>
  <si>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</si>
  <si>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</si>
  <si>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</si>
  <si>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</si>
  <si>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</si>
  <si>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</si>
  <si>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</si>
  <si>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</si>
  <si>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</si>
  <si>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</si>
  <si>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</si>
  <si>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</si>
  <si>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</si>
  <si>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</si>
  <si>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</si>
  <si>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</si>
  <si>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</si>
  <si>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</si>
  <si>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</si>
  <si>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</si>
  <si>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</si>
  <si>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</si>
  <si>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</si>
  <si>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</si>
  <si>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</si>
  <si>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</si>
  <si>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</si>
  <si>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</si>
  <si>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</si>
  <si>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</si>
  <si>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</si>
  <si>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</si>
  <si>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</si>
  <si>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</si>
  <si>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</si>
  <si>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</si>
  <si>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</si>
  <si>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</si>
  <si>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</si>
  <si>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</si>
  <si>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</si>
  <si>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</si>
  <si>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</si>
  <si>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</si>
  <si>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</si>
  <si>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</si>
  <si>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</si>
  <si>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</si>
  <si>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</si>
  <si>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</si>
  <si>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</si>
  <si>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</si>
  <si>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</si>
  <si>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</si>
  <si>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</si>
  <si>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</si>
  <si>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</si>
  <si>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</si>
  <si>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</si>
  <si>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</si>
  <si>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</si>
  <si>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</si>
  <si>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</si>
  <si>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</si>
  <si>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</si>
  <si>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</si>
  <si>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</si>
  <si>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</si>
  <si>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</si>
  <si>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</si>
  <si>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</si>
  <si>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</si>
  <si>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</si>
  <si>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</si>
  <si>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</si>
  <si>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</si>
  <si>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</si>
  <si>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</si>
  <si>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</si>
  <si>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</si>
  <si>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</si>
  <si>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</si>
  <si>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</si>
  <si>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</si>
  <si>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</si>
  <si>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</si>
  <si>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</si>
  <si>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</si>
  <si>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</si>
  <si>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</si>
  <si>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</si>
  <si>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</si>
  <si>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</si>
  <si>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</si>
  <si>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</si>
  <si>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</si>
  <si>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</si>
  <si>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</si>
  <si>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</si>
  <si>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</si>
  <si>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</si>
  <si>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</si>
  <si>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</si>
  <si>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</si>
  <si>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</si>
  <si>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</si>
  <si>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</si>
  <si>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</si>
  <si>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</si>
  <si>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</si>
  <si>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</si>
  <si>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</si>
  <si>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</si>
  <si>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</si>
  <si>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</si>
  <si>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</si>
  <si>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</si>
  <si>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</si>
  <si>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</si>
  <si>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</si>
  <si>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</si>
  <si>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</si>
  <si>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</si>
  <si>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</si>
  <si>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</si>
  <si>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</si>
  <si>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</si>
  <si>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</si>
  <si>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</si>
  <si>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</si>
  <si>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</si>
  <si>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</si>
  <si>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</si>
  <si>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</si>
  <si>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</si>
  <si>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</si>
  <si>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</si>
  <si>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</si>
  <si>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</si>
  <si>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</si>
  <si>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</si>
  <si>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</si>
  <si>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</si>
  <si>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</si>
  <si>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</si>
  <si>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</si>
  <si>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</si>
  <si>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</si>
  <si>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</si>
  <si>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</si>
  <si>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</si>
  <si>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</si>
  <si>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</si>
  <si>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</si>
  <si>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</si>
  <si>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</si>
  <si>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</si>
  <si>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</si>
  <si>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</si>
  <si>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</si>
  <si>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</si>
  <si>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</si>
  <si>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</si>
  <si>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</si>
  <si>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</si>
  <si>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</si>
  <si>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</si>
  <si>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</si>
  <si>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</si>
  <si>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</si>
  <si>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</si>
  <si>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</si>
  <si>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</si>
  <si>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</si>
  <si>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</si>
  <si>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</si>
  <si>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</si>
  <si>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</si>
  <si>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</si>
  <si>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</si>
  <si>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</si>
  <si>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</si>
  <si>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</si>
  <si>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</si>
  <si>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</si>
  <si>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</si>
  <si>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</si>
  <si>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</si>
  <si>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</si>
  <si>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</si>
  <si>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</si>
  <si>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</si>
  <si>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</si>
  <si>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</si>
  <si>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</si>
  <si>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</si>
  <si>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</si>
  <si>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</si>
  <si>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</si>
  <si>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</si>
  <si>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</si>
  <si>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</si>
  <si>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</si>
  <si>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</si>
  <si>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</si>
  <si>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</si>
  <si>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</si>
  <si>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</si>
  <si>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</si>
  <si>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</si>
  <si>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</si>
  <si>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</si>
  <si>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</si>
  <si>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</si>
  <si>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</si>
  <si>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</si>
  <si>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</si>
  <si>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</si>
  <si>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</si>
  <si>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</si>
  <si>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</si>
  <si>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</si>
  <si>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</si>
  <si>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</si>
  <si>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</si>
  <si>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</si>
  <si>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</si>
  <si>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</si>
  <si>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</si>
  <si>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</si>
  <si>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</si>
  <si>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</si>
  <si>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</si>
  <si>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</si>
  <si>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</si>
  <si>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</si>
  <si>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</si>
  <si>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</si>
  <si>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</si>
  <si>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</si>
  <si>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</si>
  <si>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</si>
  <si>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</si>
  <si>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</si>
  <si>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</si>
  <si>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</si>
  <si>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</si>
  <si>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</si>
  <si>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</si>
  <si>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</si>
  <si>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</si>
  <si>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</si>
  <si>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</si>
  <si>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</si>
  <si>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</si>
  <si>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</si>
  <si>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</si>
  <si>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</si>
  <si>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</si>
  <si>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</si>
  <si>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</si>
  <si>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</si>
  <si>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</si>
  <si>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</si>
  <si>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</si>
  <si>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</si>
  <si>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</si>
  <si>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</si>
  <si>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</si>
  <si>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</si>
  <si>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</si>
  <si>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</si>
  <si>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</si>
  <si>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</si>
  <si>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</si>
  <si>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</si>
  <si>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</si>
  <si>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</si>
  <si>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</si>
  <si>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</si>
  <si>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</si>
  <si>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</si>
  <si>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</si>
  <si>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</si>
  <si>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</si>
  <si>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</si>
  <si>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</si>
  <si>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</si>
  <si>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</si>
  <si>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</si>
  <si>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</si>
  <si>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</si>
  <si>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</si>
  <si>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</si>
  <si>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</si>
  <si>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</si>
  <si>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</si>
  <si>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</si>
  <si>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</si>
  <si>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</si>
  <si>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</si>
  <si>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</si>
  <si>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</si>
  <si>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</si>
  <si>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</si>
  <si>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</si>
  <si>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</si>
  <si>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</si>
  <si>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</si>
  <si>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</si>
  <si>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</si>
  <si>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</si>
  <si>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</si>
  <si>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</si>
  <si>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</si>
  <si>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</si>
  <si>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</si>
  <si>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</si>
  <si>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</si>
  <si>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</si>
  <si>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</si>
  <si>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</si>
  <si>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</si>
  <si>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</si>
  <si>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</si>
  <si>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</si>
  <si>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</si>
  <si>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</si>
  <si>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</si>
  <si>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</si>
  <si>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</si>
  <si>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</si>
  <si>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</si>
  <si>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</si>
  <si>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</si>
  <si>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</si>
  <si>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</si>
  <si>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</si>
  <si>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</si>
  <si>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</si>
  <si>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</si>
  <si>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</si>
  <si>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</si>
  <si>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</si>
  <si>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</si>
  <si>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</si>
  <si>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</si>
  <si>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</si>
  <si>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</si>
  <si>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</si>
  <si>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</si>
  <si>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</si>
  <si>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</si>
  <si>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</si>
  <si>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</si>
  <si>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</si>
  <si>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</si>
  <si>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</si>
  <si>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</si>
  <si>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</si>
  <si>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</si>
  <si>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</si>
  <si>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</si>
  <si>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</si>
  <si>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</si>
  <si>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</si>
  <si>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</si>
  <si>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</si>
  <si>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</si>
  <si>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</si>
  <si>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</si>
  <si>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</si>
  <si>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</si>
  <si>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</si>
  <si>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</si>
  <si>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</si>
  <si>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</si>
  <si>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</si>
  <si>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</si>
  <si>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</si>
  <si>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</si>
  <si>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</si>
  <si>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</si>
  <si>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</si>
  <si>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</si>
  <si>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</si>
  <si>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</si>
  <si>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</si>
  <si>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</si>
  <si>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</si>
  <si>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</si>
  <si>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</si>
  <si>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</si>
  <si>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</si>
  <si>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</si>
  <si>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</si>
  <si>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</si>
  <si>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</si>
  <si>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</si>
  <si>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</si>
  <si>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</si>
  <si>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</si>
  <si>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</si>
  <si>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</si>
  <si>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</si>
  <si>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</si>
  <si>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</si>
  <si>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</si>
  <si>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</si>
  <si>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</si>
  <si>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</si>
  <si>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</si>
  <si>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</si>
  <si>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</si>
  <si>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</si>
  <si>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</si>
  <si>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</si>
  <si>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</si>
  <si>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</si>
  <si>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</si>
  <si>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</si>
  <si>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</si>
  <si>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</si>
  <si>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</si>
  <si>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</si>
  <si>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</si>
  <si>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</si>
  <si>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</si>
  <si>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</si>
  <si>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</si>
  <si>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</si>
  <si>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</si>
  <si>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</si>
  <si>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</si>
  <si>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</si>
  <si>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</si>
  <si>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</si>
  <si>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</si>
  <si>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</si>
  <si>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</si>
  <si>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</si>
  <si>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</si>
  <si>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</si>
  <si>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</si>
  <si>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</si>
  <si>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</si>
  <si>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</si>
  <si>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</si>
  <si>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</si>
  <si>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</si>
  <si>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</si>
  <si>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</si>
  <si>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</si>
  <si>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</si>
  <si>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</si>
  <si>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</si>
  <si>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</si>
  <si>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</si>
  <si>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</si>
  <si>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</si>
  <si>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</si>
  <si>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</si>
  <si>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</si>
  <si>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</si>
  <si>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</si>
  <si>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</si>
  <si>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</si>
  <si>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</si>
  <si>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</si>
  <si>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</si>
  <si>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</si>
  <si>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</si>
  <si>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</si>
  <si>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</si>
  <si>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</si>
  <si>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</si>
  <si>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</si>
  <si>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</si>
  <si>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</si>
  <si>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</si>
  <si>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</si>
  <si>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</si>
  <si>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</si>
  <si>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</si>
  <si>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</si>
  <si>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</si>
  <si>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</si>
  <si>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</si>
  <si>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</si>
  <si>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</si>
  <si>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</si>
  <si>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</si>
  <si>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</si>
  <si>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</si>
  <si>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</si>
  <si>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</si>
  <si>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</si>
  <si>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</si>
  <si>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</si>
  <si>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</si>
  <si>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</si>
  <si>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</si>
  <si>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</si>
  <si>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</si>
  <si>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</si>
  <si>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</si>
  <si>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</si>
  <si>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</si>
  <si>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</si>
  <si>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</si>
  <si>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</si>
  <si>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</si>
  <si>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</si>
  <si>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</si>
  <si>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</si>
  <si>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</si>
  <si>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</si>
  <si>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</si>
  <si>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</si>
  <si>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</si>
  <si>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</si>
  <si>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</si>
  <si>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</si>
  <si>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</si>
  <si>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</si>
  <si>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</si>
  <si>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</si>
  <si>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</si>
  <si>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</si>
  <si>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</si>
  <si>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</si>
  <si>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</si>
  <si>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</si>
  <si>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</si>
  <si>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</si>
  <si>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</si>
  <si>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</si>
  <si>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</si>
  <si>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</si>
  <si>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</si>
  <si>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</si>
  <si>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</si>
  <si>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</si>
  <si>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</si>
  <si>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</si>
  <si>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</si>
  <si>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</si>
  <si>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</si>
  <si>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</si>
  <si>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</si>
  <si>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</si>
  <si>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</si>
  <si>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</si>
  <si>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</si>
  <si>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</si>
  <si>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</si>
  <si>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</si>
  <si>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</si>
  <si>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</si>
  <si>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</si>
  <si>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</si>
  <si>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</si>
  <si>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</si>
  <si>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</si>
  <si>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</si>
  <si>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</si>
  <si>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</si>
  <si>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</si>
  <si>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</si>
  <si>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</si>
  <si>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</si>
  <si>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</si>
  <si>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</si>
  <si>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</si>
  <si>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</si>
  <si>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</si>
  <si>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</si>
  <si>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</si>
  <si>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</si>
  <si>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</si>
  <si>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</si>
  <si>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</si>
  <si>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</si>
  <si>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</si>
  <si>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</si>
  <si>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</si>
  <si>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</si>
  <si>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</si>
  <si>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</si>
  <si>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</si>
  <si>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</si>
  <si>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</si>
  <si>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</si>
  <si>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</si>
  <si>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</si>
  <si>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</si>
  <si>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</si>
  <si>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</si>
  <si>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</si>
  <si>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</si>
  <si>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</si>
  <si>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</si>
  <si>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</si>
  <si>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</si>
  <si>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</si>
  <si>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</si>
  <si>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</si>
  <si>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</si>
  <si>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</si>
  <si>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</si>
  <si>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</si>
  <si>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</si>
  <si>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</si>
  <si>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</si>
  <si>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</si>
  <si>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</si>
  <si>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</si>
  <si>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</si>
  <si>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</si>
  <si>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</si>
  <si>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</si>
  <si>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</si>
  <si>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</si>
  <si>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</si>
  <si>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</si>
  <si>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</si>
  <si>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</si>
  <si>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</si>
  <si>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</si>
  <si>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</si>
  <si>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</si>
  <si>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</si>
  <si>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</si>
  <si>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</si>
  <si>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</si>
  <si>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</si>
  <si>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</si>
  <si>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</si>
  <si>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</si>
  <si>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</si>
  <si>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</si>
  <si>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</si>
  <si>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</si>
  <si>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</si>
  <si>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</si>
  <si>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</si>
  <si>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</si>
  <si>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</si>
  <si>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</si>
  <si>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</si>
  <si>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</si>
  <si>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</si>
  <si>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</si>
  <si>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</si>
  <si>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</si>
  <si>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</si>
  <si>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</si>
  <si>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</si>
  <si>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</si>
  <si>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</si>
  <si>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</si>
  <si>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</si>
  <si>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</si>
  <si>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</si>
  <si>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</si>
  <si>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</si>
  <si>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</si>
  <si>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</si>
  <si>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</si>
  <si>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</si>
  <si>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</si>
  <si>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</si>
  <si>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</si>
  <si>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</si>
  <si>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</si>
  <si>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</si>
  <si>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</si>
  <si>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</si>
  <si>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</si>
  <si>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</si>
  <si>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</si>
  <si>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</si>
  <si>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</si>
  <si>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</si>
  <si>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</si>
  <si>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</si>
  <si>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</si>
  <si>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</si>
  <si>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</si>
  <si>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</si>
  <si>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</si>
  <si>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</si>
  <si>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</si>
  <si>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</si>
  <si>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</si>
  <si>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</si>
  <si>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</si>
  <si>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</si>
  <si>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</si>
  <si>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</si>
  <si>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</si>
  <si>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</si>
  <si>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</si>
  <si>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</si>
  <si>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</si>
  <si>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</si>
  <si>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</si>
  <si>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</si>
  <si>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</si>
  <si>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</si>
  <si>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</si>
  <si>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</si>
  <si>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</si>
  <si>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</si>
  <si>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</si>
  <si>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</si>
  <si>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</si>
  <si>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</si>
  <si>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</si>
  <si>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</si>
  <si>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</si>
  <si>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</si>
  <si>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</si>
  <si>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</si>
  <si>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</si>
  <si>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</si>
  <si>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</si>
  <si>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</si>
  <si>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</si>
  <si>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</si>
  <si>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</si>
  <si>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</si>
  <si>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</si>
  <si>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</si>
  <si>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</si>
  <si>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</si>
  <si>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</si>
  <si>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</si>
  <si>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</si>
  <si>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</si>
  <si>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</si>
  <si>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</si>
  <si>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</si>
  <si>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</si>
  <si>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</si>
  <si>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</si>
  <si>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</si>
  <si>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</si>
  <si>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</si>
  <si>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</si>
  <si>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</si>
  <si>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</si>
  <si>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</si>
  <si>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</si>
  <si>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</si>
  <si>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</si>
  <si>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</si>
  <si>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</si>
  <si>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</si>
  <si>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</si>
  <si>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</si>
  <si>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</si>
  <si>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</si>
  <si>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</si>
  <si>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</si>
  <si>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</si>
  <si>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</si>
  <si>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</si>
  <si>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</si>
  <si>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</si>
  <si>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</si>
  <si>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</si>
  <si>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</si>
  <si>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</si>
  <si>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</si>
  <si>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</si>
  <si>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</si>
  <si>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</si>
  <si>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</si>
  <si>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</si>
  <si>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</si>
  <si>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</si>
  <si>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</si>
  <si>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</si>
  <si>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</si>
  <si>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</si>
  <si>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</si>
  <si>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</si>
  <si>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</si>
  <si>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</si>
  <si>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</si>
  <si>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</si>
  <si>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</si>
  <si>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</si>
  <si>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</si>
  <si>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</si>
  <si>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</si>
  <si>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</si>
  <si>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</si>
  <si>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</si>
  <si>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</si>
  <si>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</si>
  <si>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</si>
  <si>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</si>
  <si>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</si>
  <si>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</si>
  <si>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</si>
  <si>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</si>
  <si>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</si>
  <si>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</si>
  <si>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</si>
  <si>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</si>
  <si>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</si>
  <si>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</si>
  <si>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</si>
  <si>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</si>
  <si>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</si>
  <si>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</si>
  <si>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</si>
  <si>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</si>
  <si>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</si>
  <si>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</si>
  <si>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</si>
  <si>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</si>
  <si>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</si>
  <si>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</si>
  <si>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</si>
  <si>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</si>
  <si>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</si>
  <si>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</si>
  <si>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</si>
  <si>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</si>
  <si>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</si>
  <si>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</si>
  <si>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</si>
  <si>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</si>
  <si>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</si>
  <si>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</si>
  <si>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</si>
  <si>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</si>
  <si>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</si>
  <si>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</si>
  <si>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</si>
  <si>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</si>
  <si>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</si>
  <si>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</si>
  <si>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</si>
  <si>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</si>
  <si>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</si>
  <si>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</si>
  <si>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</si>
  <si>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</si>
  <si>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</si>
  <si>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</si>
  <si>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</si>
  <si>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</si>
  <si>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</si>
  <si>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</si>
  <si>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</si>
  <si>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</si>
  <si>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</si>
  <si>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</si>
  <si>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</si>
  <si>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</si>
  <si>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</si>
  <si>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</si>
  <si>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</si>
  <si>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</si>
  <si>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</si>
  <si>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</si>
  <si>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</si>
  <si>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</si>
  <si>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</si>
  <si>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</si>
  <si>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</si>
  <si>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</si>
  <si>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</si>
  <si>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</si>
  <si>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</si>
  <si>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</si>
  <si>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</si>
  <si>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</si>
  <si>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</si>
  <si>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</si>
  <si>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</si>
  <si>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</si>
  <si>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</si>
  <si>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</si>
  <si>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</si>
  <si>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</si>
  <si>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</si>
  <si>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</si>
  <si>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</si>
  <si>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</si>
  <si>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</si>
  <si>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</si>
  <si>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</si>
  <si>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</si>
  <si>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</si>
  <si>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</si>
  <si>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</si>
  <si>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</si>
  <si>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</si>
  <si>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</si>
  <si>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</si>
  <si>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</si>
  <si>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</si>
  <si>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</si>
  <si>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</si>
  <si>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</si>
  <si>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</si>
  <si>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</si>
  <si>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</si>
  <si>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</si>
  <si>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</si>
  <si>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</si>
  <si>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</si>
  <si>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</si>
  <si>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</si>
  <si>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</si>
  <si>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</si>
  <si>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</si>
  <si>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</si>
  <si>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</si>
  <si>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</si>
  <si>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</si>
  <si>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</si>
  <si>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</si>
  <si>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</si>
  <si>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</si>
  <si>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</si>
  <si>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</si>
  <si>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</si>
  <si>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</si>
  <si>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</si>
  <si>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</si>
  <si>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</si>
  <si>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</si>
  <si>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</si>
  <si>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</si>
  <si>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</si>
  <si>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</si>
  <si>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</si>
  <si>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</si>
  <si>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</si>
  <si>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</si>
  <si>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</si>
  <si>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</si>
  <si>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</si>
  <si>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</si>
  <si>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</si>
  <si>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</si>
  <si>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</si>
  <si>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</si>
  <si>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</si>
  <si>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</si>
  <si>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</si>
  <si>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</si>
  <si>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</si>
  <si>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</si>
  <si>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</si>
  <si>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</si>
  <si>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</si>
  <si>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</si>
  <si>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</si>
  <si>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</si>
  <si>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</si>
  <si>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</si>
  <si>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</si>
  <si>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</si>
  <si>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</si>
  <si>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</si>
  <si>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</si>
  <si>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</si>
  <si>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</si>
  <si>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</si>
  <si>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</si>
  <si>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</si>
  <si>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</si>
  <si>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</si>
  <si>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</si>
  <si>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</si>
  <si>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</si>
  <si>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</si>
  <si>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</si>
  <si>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</si>
  <si>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</si>
  <si>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</si>
  <si>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</si>
  <si>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</si>
  <si>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</si>
  <si>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</si>
  <si>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</si>
  <si>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</si>
  <si>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</si>
  <si>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</si>
  <si>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</si>
  <si>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</si>
  <si>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</si>
  <si>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</si>
  <si>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</si>
  <si>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</si>
  <si>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</si>
  <si>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</si>
  <si>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</si>
  <si>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</si>
  <si>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</si>
  <si>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</si>
  <si>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</si>
  <si>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</si>
  <si>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</si>
  <si>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</si>
  <si>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</si>
  <si>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</si>
  <si>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</si>
  <si>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</si>
  <si>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</si>
  <si>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</si>
  <si>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</si>
  <si>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</si>
  <si>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</si>
  <si>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</si>
  <si>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</si>
  <si>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</si>
  <si>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</si>
  <si>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</si>
  <si>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</si>
  <si>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</si>
  <si>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</si>
  <si>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</si>
  <si>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</si>
  <si>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</si>
  <si>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</si>
  <si>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</si>
  <si>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</si>
  <si>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</si>
  <si>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</si>
  <si>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</si>
  <si>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</si>
  <si>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</si>
  <si>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</si>
  <si>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</si>
  <si>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</si>
  <si>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</si>
  <si>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</si>
  <si>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</si>
  <si>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</si>
  <si>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</si>
  <si>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</si>
  <si>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</si>
  <si>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</si>
  <si>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</si>
  <si>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</si>
  <si>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</si>
  <si>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</si>
  <si>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</si>
  <si>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</si>
  <si>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</si>
  <si>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</si>
  <si>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</si>
  <si>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</si>
  <si>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</si>
  <si>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</si>
  <si>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</si>
  <si>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</si>
  <si>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</si>
  <si>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</si>
  <si>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</si>
  <si>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</si>
  <si>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</si>
  <si>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</si>
  <si>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</si>
  <si>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</si>
  <si>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</si>
  <si>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</si>
  <si>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</si>
  <si>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</si>
  <si>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</si>
  <si>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</si>
  <si>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</si>
  <si>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</si>
  <si>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</si>
  <si>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</si>
  <si>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</si>
  <si>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</si>
  <si>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</si>
  <si>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</si>
  <si>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</si>
  <si>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</si>
  <si>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</si>
  <si>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</si>
  <si>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</si>
  <si>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</si>
  <si>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</si>
  <si>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</si>
  <si>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</si>
  <si>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</si>
  <si>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</si>
  <si>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</si>
  <si>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</si>
  <si>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</si>
  <si>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</si>
  <si>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</si>
  <si>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</si>
  <si>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</si>
  <si>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</si>
  <si>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</si>
  <si>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</si>
  <si>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</si>
  <si>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</si>
  <si>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</si>
  <si>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</si>
  <si>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</si>
  <si>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</si>
  <si>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</si>
  <si>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</si>
  <si>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</si>
  <si>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</si>
  <si>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</si>
  <si>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</si>
  <si>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</si>
  <si>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</si>
  <si>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</si>
  <si>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</si>
  <si>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</si>
  <si>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</si>
  <si>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</si>
  <si>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</si>
  <si>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</si>
  <si>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</si>
  <si>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</si>
  <si>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</si>
  <si>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</si>
  <si>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</si>
  <si>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</si>
  <si>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</si>
  <si>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</si>
  <si>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</si>
  <si>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</si>
  <si>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</si>
  <si>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</si>
  <si>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</si>
  <si>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</si>
  <si>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</si>
  <si>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</si>
  <si>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</si>
  <si>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</si>
  <si>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</si>
  <si>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</si>
  <si>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</si>
  <si>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</si>
  <si>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</si>
  <si>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</si>
  <si>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</si>
  <si>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</si>
  <si>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</si>
  <si>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</si>
  <si>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</si>
  <si>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</si>
  <si>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</si>
  <si>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</si>
  <si>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</si>
  <si>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</si>
  <si>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</si>
  <si>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</si>
  <si>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</si>
  <si>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</si>
  <si>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</si>
  <si>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</si>
  <si>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</si>
  <si>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</si>
  <si>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</si>
  <si>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</si>
  <si>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</si>
  <si>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</si>
  <si>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</si>
  <si>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</si>
  <si>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</si>
  <si>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</si>
  <si>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</si>
  <si>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</si>
  <si>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</si>
  <si>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</si>
  <si>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</si>
  <si>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</si>
  <si>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</si>
  <si>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</si>
  <si>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</si>
  <si>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</si>
  <si>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</si>
  <si>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</si>
  <si>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</si>
  <si>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</si>
  <si>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</si>
  <si>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</si>
  <si>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</si>
  <si>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</si>
  <si>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</si>
  <si>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</si>
  <si>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</si>
  <si>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</si>
  <si>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</si>
  <si>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</si>
  <si>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</si>
  <si>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</si>
  <si>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</si>
  <si>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</si>
  <si>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</si>
  <si>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</si>
  <si>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</si>
  <si>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</si>
  <si>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</si>
  <si>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</si>
  <si>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</si>
  <si>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</si>
  <si>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</si>
  <si>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</si>
  <si>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</si>
  <si>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</si>
  <si>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</si>
  <si>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</si>
  <si>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</si>
  <si>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</si>
  <si>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</si>
  <si>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</si>
  <si>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</si>
  <si>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</si>
  <si>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</si>
  <si>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</si>
  <si>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</si>
  <si>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</si>
  <si>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</si>
  <si>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</si>
  <si>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</si>
  <si>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</si>
  <si>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</si>
  <si>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</si>
  <si>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</si>
  <si>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</si>
  <si>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</si>
  <si>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</si>
  <si>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</si>
  <si>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</si>
  <si>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</si>
  <si>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</si>
  <si>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</si>
  <si>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</si>
  <si>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</si>
  <si>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</si>
  <si>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</si>
  <si>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</si>
  <si>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</si>
  <si>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</si>
  <si>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</si>
  <si>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</si>
  <si>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</si>
  <si>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</si>
  <si>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</si>
  <si>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</si>
  <si>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</si>
  <si>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</si>
  <si>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</si>
  <si>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</si>
  <si>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</si>
  <si>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</si>
  <si>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</si>
  <si>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</si>
  <si>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</si>
  <si>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</si>
  <si>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</si>
  <si>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</si>
  <si>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</si>
  <si>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</si>
  <si>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</si>
  <si>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</si>
  <si>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</si>
  <si>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</si>
  <si>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</si>
  <si>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</si>
  <si>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</si>
  <si>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</si>
  <si>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</si>
  <si>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</si>
  <si>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</si>
  <si>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</si>
  <si>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</si>
  <si>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</si>
  <si>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</si>
  <si>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</si>
  <si>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</si>
  <si>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</si>
  <si>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</si>
  <si>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</si>
  <si>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</si>
  <si>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</si>
  <si>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</si>
  <si>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</si>
  <si>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</si>
  <si>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</si>
  <si>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</si>
  <si>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</si>
  <si>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</si>
  <si>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</si>
  <si>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</si>
  <si>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</si>
  <si>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</si>
  <si>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</si>
  <si>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</si>
  <si>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</si>
  <si>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</si>
  <si>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</si>
  <si>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</si>
  <si>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</si>
  <si>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</si>
  <si>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</si>
  <si>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</si>
  <si>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</si>
  <si>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</si>
  <si>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</si>
  <si>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</si>
  <si>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</si>
  <si>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</si>
  <si>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</si>
  <si>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</si>
  <si>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</si>
  <si>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</si>
  <si>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</si>
  <si>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</si>
  <si>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</si>
  <si>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</si>
  <si>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</si>
  <si>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</si>
  <si>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</si>
  <si>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</si>
  <si>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</si>
  <si>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</si>
  <si>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</si>
  <si>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</si>
  <si>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</si>
  <si>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</si>
  <si>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</si>
  <si>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</si>
  <si>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</si>
  <si>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</si>
  <si>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</si>
  <si>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</si>
  <si>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</si>
  <si>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</si>
  <si>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</si>
  <si>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</si>
  <si>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</si>
  <si>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</si>
  <si>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</si>
  <si>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</si>
  <si>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</si>
  <si>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</si>
  <si>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</si>
  <si>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</si>
  <si>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</si>
  <si>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</si>
  <si>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</si>
  <si>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</si>
  <si>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</si>
  <si>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</si>
  <si>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</si>
  <si>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</si>
  <si>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</si>
  <si>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</si>
  <si>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</si>
  <si>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</si>
  <si>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</si>
  <si>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</si>
  <si>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</si>
  <si>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</si>
  <si>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</si>
  <si>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</si>
  <si>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</si>
  <si>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</si>
  <si>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</si>
  <si>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</si>
  <si>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</si>
  <si>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</si>
  <si>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</si>
  <si>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</si>
  <si>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</si>
  <si>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</si>
  <si>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</si>
  <si>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</si>
  <si>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</si>
  <si>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</si>
  <si>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</si>
  <si>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</si>
  <si>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</si>
  <si>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</si>
  <si>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</si>
  <si>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</si>
  <si>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</si>
  <si>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</si>
  <si>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</si>
  <si>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</si>
  <si>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</si>
  <si>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</si>
  <si>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</si>
  <si>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</si>
  <si>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</si>
  <si>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</si>
  <si>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</si>
  <si>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</si>
  <si>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</si>
  <si>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</si>
  <si>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</si>
  <si>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</si>
  <si>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</si>
  <si>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</si>
  <si>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</si>
  <si>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</si>
  <si>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</si>
  <si>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</si>
  <si>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</si>
  <si>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</si>
  <si>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</si>
  <si>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</si>
  <si>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</si>
  <si>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</si>
  <si>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</si>
  <si>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</si>
  <si>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</si>
  <si>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</si>
  <si>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</si>
  <si>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</si>
  <si>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</si>
  <si>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</si>
  <si>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</si>
  <si>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</si>
  <si>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</si>
  <si>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</si>
  <si>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</si>
  <si>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</si>
  <si>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</si>
  <si>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</si>
  <si>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</si>
  <si>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</si>
  <si>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</si>
  <si>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</si>
  <si>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</si>
  <si>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</si>
  <si>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</si>
  <si>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</si>
  <si>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</si>
  <si>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</si>
  <si>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</si>
  <si>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</si>
  <si>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</si>
  <si>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</si>
  <si>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</si>
  <si>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</si>
  <si>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</si>
  <si>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</si>
  <si>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</si>
  <si>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</si>
  <si>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</si>
  <si>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</si>
  <si>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</si>
  <si>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</si>
  <si>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</si>
  <si>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</si>
  <si>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</si>
  <si>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</si>
  <si>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</si>
  <si>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</si>
  <si>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</si>
  <si>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</si>
  <si>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</si>
  <si>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</si>
  <si>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</si>
  <si>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</si>
  <si>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</si>
  <si>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</si>
  <si>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</si>
  <si>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</si>
  <si>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</si>
  <si>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</si>
  <si>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</si>
  <si>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</si>
  <si>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</si>
  <si>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</si>
  <si>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</si>
  <si>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</si>
  <si>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</si>
  <si>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</si>
  <si>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</si>
  <si>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</si>
  <si>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</si>
  <si>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</si>
  <si>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</si>
  <si>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</si>
  <si>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</si>
  <si>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</si>
  <si>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</si>
  <si>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</si>
  <si>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</si>
  <si>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</si>
  <si>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</si>
  <si>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</si>
  <si>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</si>
  <si>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</si>
  <si>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</si>
  <si>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</si>
  <si>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</si>
  <si>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</si>
  <si>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</si>
  <si>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</si>
  <si>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</si>
  <si>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</si>
  <si>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</si>
  <si>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</si>
  <si>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</si>
  <si>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</si>
  <si>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</si>
  <si>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</si>
  <si>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</si>
  <si>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</si>
  <si>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</si>
  <si>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</si>
  <si>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</si>
  <si>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</si>
  <si>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</si>
  <si>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</si>
  <si>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</si>
  <si>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</si>
  <si>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</si>
  <si>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</si>
  <si>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</si>
  <si>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</si>
  <si>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</si>
  <si>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</si>
  <si>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</si>
  <si>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</si>
  <si>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</si>
  <si>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</si>
  <si>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</si>
  <si>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</si>
  <si>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</si>
  <si>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</si>
  <si>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</si>
  <si>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</si>
  <si>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</si>
  <si>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</si>
  <si>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</si>
  <si>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</si>
  <si>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</si>
  <si>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</si>
  <si>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</si>
  <si>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</si>
  <si>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</si>
  <si>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</si>
  <si>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</si>
  <si>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</si>
  <si>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</si>
  <si>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</si>
  <si>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</si>
  <si>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</si>
  <si>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</si>
  <si>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</si>
  <si>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</si>
  <si>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</si>
  <si>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</si>
  <si>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</si>
  <si>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</si>
  <si>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</si>
  <si>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</si>
  <si>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</si>
  <si>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</si>
  <si>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</si>
  <si>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</si>
  <si>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</si>
  <si>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</si>
  <si>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</si>
  <si>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</si>
  <si>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</si>
  <si>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</si>
  <si>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</si>
  <si>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</si>
  <si>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</si>
  <si>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</si>
  <si>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</si>
  <si>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</si>
  <si>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</si>
  <si>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</si>
  <si>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</si>
  <si>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</si>
  <si>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</si>
  <si>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</si>
  <si>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</si>
  <si>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</si>
  <si>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</si>
  <si>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</si>
  <si>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</si>
  <si>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</si>
  <si>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</si>
  <si>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</si>
  <si>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</si>
  <si>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</si>
  <si>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</si>
  <si>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</si>
  <si>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</si>
  <si>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</si>
  <si>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</si>
  <si>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</si>
  <si>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</si>
  <si>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</si>
  <si>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</si>
  <si>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</si>
  <si>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</si>
  <si>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</si>
  <si>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</si>
  <si>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</si>
  <si>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</si>
  <si>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</si>
  <si>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</si>
  <si>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</si>
  <si>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</si>
  <si>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</si>
  <si>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</si>
  <si>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</si>
  <si>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</si>
  <si>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</si>
  <si>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</si>
  <si>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</si>
  <si>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</si>
  <si>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</si>
  <si>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</si>
  <si>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</si>
  <si>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</si>
  <si>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</si>
  <si>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</si>
  <si>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</si>
  <si>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</si>
  <si>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</si>
  <si>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</si>
  <si>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</si>
  <si>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</si>
  <si>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</si>
  <si>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</si>
  <si>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</si>
  <si>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</si>
  <si>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</si>
  <si>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</si>
  <si>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</si>
  <si>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</si>
  <si>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</si>
  <si>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</si>
  <si>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</si>
  <si>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</si>
  <si>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</si>
  <si>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</si>
  <si>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</si>
  <si>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</si>
  <si>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</si>
  <si>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</si>
  <si>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</si>
  <si>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</si>
  <si>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</si>
  <si>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</si>
  <si>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</si>
  <si>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</si>
  <si>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</si>
  <si>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</si>
  <si>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</si>
  <si>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</si>
  <si>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</si>
  <si>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</si>
  <si>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</si>
  <si>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</si>
  <si>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</si>
  <si>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</si>
  <si>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</si>
  <si>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</si>
  <si>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</si>
  <si>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</si>
  <si>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</si>
  <si>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</si>
  <si>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</si>
  <si>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</si>
  <si>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</si>
  <si>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</si>
  <si>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</si>
  <si>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</si>
  <si>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</si>
  <si>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</si>
  <si>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</si>
  <si>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</si>
  <si>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</si>
  <si>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</si>
  <si>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</si>
  <si>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</si>
  <si>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</si>
  <si>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</si>
  <si>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</si>
  <si>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</si>
  <si>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</si>
  <si>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</si>
  <si>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</si>
  <si>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</si>
  <si>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</si>
  <si>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</si>
  <si>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</si>
  <si>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</si>
  <si>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</si>
  <si>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</si>
  <si>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</si>
  <si>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</si>
  <si>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</si>
  <si>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</si>
  <si>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</si>
  <si>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</si>
  <si>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</si>
  <si>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</si>
  <si>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</si>
  <si>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</si>
  <si>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</si>
  <si>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</si>
  <si>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</si>
  <si>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</si>
  <si>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</si>
  <si>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</si>
  <si>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</si>
  <si>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</si>
  <si>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</si>
  <si>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</si>
  <si>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</si>
  <si>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</si>
  <si>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</si>
  <si>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</si>
  <si>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</si>
  <si>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</si>
  <si>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</si>
  <si>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</si>
  <si>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</si>
  <si>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</si>
  <si>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</si>
  <si>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</si>
  <si>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</si>
  <si>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</si>
  <si>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</si>
  <si>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</si>
  <si>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</si>
  <si>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</si>
  <si>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</si>
  <si>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</si>
  <si>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</si>
  <si>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</si>
  <si>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</si>
  <si>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</si>
  <si>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</si>
  <si>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</si>
  <si>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</si>
  <si>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</si>
  <si>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</si>
  <si>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</si>
  <si>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</si>
  <si>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</si>
  <si>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</si>
  <si>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</si>
  <si>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</si>
  <si>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</si>
  <si>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</si>
  <si>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</si>
  <si>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</si>
  <si>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</si>
  <si>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</si>
  <si>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</si>
  <si>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</si>
  <si>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</si>
  <si>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</si>
  <si>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</si>
  <si>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</si>
  <si>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</si>
  <si>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</si>
  <si>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</si>
  <si>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</si>
  <si>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</si>
  <si>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</si>
  <si>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</si>
  <si>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</si>
  <si>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</si>
  <si>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</si>
  <si>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</si>
  <si>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</si>
  <si>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</si>
  <si>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</si>
  <si>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</si>
  <si>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</si>
  <si>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</si>
  <si>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</si>
  <si>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</si>
  <si>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</si>
  <si>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</si>
  <si>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</si>
  <si>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</si>
  <si>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</si>
  <si>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</si>
  <si>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</si>
  <si>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</si>
  <si>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</si>
  <si>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</si>
  <si>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</si>
  <si>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</si>
  <si>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</si>
  <si>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</si>
  <si>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</si>
  <si>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</si>
  <si>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</si>
  <si>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</si>
  <si>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</si>
  <si>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</si>
  <si>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</si>
  <si>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</si>
  <si>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</si>
  <si>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</si>
  <si>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</si>
  <si>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</si>
  <si>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</si>
  <si>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</si>
  <si>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</si>
  <si>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</si>
  <si>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</si>
  <si>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</si>
  <si>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</si>
  <si>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</si>
  <si>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</si>
  <si>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</si>
  <si>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</si>
  <si>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</si>
  <si>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</si>
  <si>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</si>
  <si>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</si>
  <si>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</si>
  <si>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</si>
  <si>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</si>
  <si>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</si>
  <si>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</si>
  <si>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</si>
  <si>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</si>
  <si>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</si>
  <si>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</si>
  <si>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</si>
  <si>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</si>
  <si>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</si>
  <si>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</si>
  <si>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</si>
  <si>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</si>
  <si>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</si>
  <si>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</si>
  <si>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</si>
  <si>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</si>
  <si>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</si>
  <si>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</si>
  <si>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</si>
  <si>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</si>
  <si>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</si>
  <si>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</si>
  <si>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</si>
  <si>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</si>
  <si>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</si>
  <si>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</si>
  <si>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</si>
  <si>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</si>
  <si>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</si>
  <si>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</si>
  <si>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</si>
  <si>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</si>
  <si>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</si>
  <si>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</si>
  <si>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</si>
  <si>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</si>
  <si>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</si>
  <si>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</si>
  <si>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</si>
  <si>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</si>
  <si>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</si>
  <si>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</si>
  <si>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</si>
  <si>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</si>
  <si>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</si>
  <si>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</si>
  <si>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</si>
  <si>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</si>
  <si>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</si>
  <si>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</si>
  <si>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</si>
  <si>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</si>
  <si>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</si>
  <si>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</si>
  <si>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</si>
  <si>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</si>
  <si>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</si>
  <si>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</si>
  <si>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</si>
  <si>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</si>
  <si>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</si>
  <si>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</si>
  <si>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</si>
  <si>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</si>
  <si>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</si>
  <si>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</si>
  <si>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</si>
  <si>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</si>
  <si>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</si>
  <si>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</si>
  <si>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</si>
  <si>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</si>
  <si>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</si>
  <si>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</si>
  <si>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</si>
  <si>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</si>
  <si>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</si>
  <si>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</si>
  <si>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</si>
  <si>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</si>
  <si>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</si>
  <si>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</si>
  <si>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</si>
  <si>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</si>
  <si>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</si>
  <si>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</si>
  <si>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</si>
  <si>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</si>
  <si>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</si>
  <si>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</si>
  <si>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</si>
  <si>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</si>
  <si>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</si>
  <si>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</si>
  <si>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</si>
  <si>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</si>
  <si>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</si>
  <si>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</si>
  <si>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</si>
  <si>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</si>
  <si>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</si>
  <si>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</si>
  <si>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</si>
  <si>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</si>
  <si>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</si>
  <si>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</si>
  <si>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</si>
  <si>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</si>
  <si>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</si>
  <si>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</si>
  <si>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</si>
  <si>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</si>
  <si>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</si>
  <si>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</si>
  <si>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</si>
  <si>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</si>
  <si>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</si>
  <si>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</si>
  <si>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</si>
  <si>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</si>
  <si>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</si>
  <si>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</si>
  <si>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</si>
  <si>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</si>
  <si>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</si>
  <si>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</si>
  <si>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</si>
  <si>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</si>
  <si>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</si>
  <si>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</si>
  <si>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</si>
  <si>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</si>
  <si>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</si>
  <si>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</si>
  <si>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</si>
  <si>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</si>
  <si>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</si>
  <si>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</si>
  <si>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</si>
  <si>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</si>
  <si>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</si>
  <si>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</si>
  <si>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</si>
  <si>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</si>
  <si>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</si>
  <si>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</si>
  <si>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</si>
  <si>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</si>
  <si>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</si>
  <si>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</si>
  <si>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</si>
  <si>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</si>
  <si>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</si>
  <si>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</si>
  <si>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</si>
  <si>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</si>
  <si>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</si>
  <si>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</si>
  <si>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</si>
  <si>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</si>
  <si>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</si>
  <si>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</si>
  <si>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</si>
  <si>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</si>
  <si>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</si>
  <si>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</si>
  <si>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</si>
  <si>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</si>
  <si>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</si>
  <si>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</si>
  <si>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</si>
  <si>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</si>
  <si>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</si>
  <si>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</si>
  <si>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</si>
  <si>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</si>
  <si>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</si>
  <si>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</si>
  <si>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</si>
  <si>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</si>
  <si>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</si>
  <si>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</si>
  <si>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</si>
  <si>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</si>
  <si>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</si>
  <si>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</si>
  <si>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</si>
  <si>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</si>
  <si>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</si>
  <si>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</si>
  <si>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</si>
  <si>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</si>
  <si>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</si>
  <si>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</si>
  <si>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</si>
  <si>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</si>
  <si>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</si>
  <si>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</si>
  <si>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</si>
  <si>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</si>
  <si>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</si>
  <si>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</si>
  <si>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</si>
  <si>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</si>
  <si>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</si>
  <si>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</si>
  <si>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</si>
  <si>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</si>
  <si>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</si>
  <si>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</si>
  <si>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</si>
  <si>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</si>
  <si>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</si>
  <si>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</si>
  <si>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</si>
  <si>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</si>
  <si>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</si>
  <si>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</si>
  <si>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</si>
  <si>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</si>
  <si>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</si>
  <si>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</si>
  <si>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</si>
  <si>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</si>
  <si>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</si>
  <si>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</si>
  <si>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</si>
  <si>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</si>
  <si>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</si>
  <si>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</si>
  <si>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</si>
  <si>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</si>
  <si>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</si>
  <si>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</si>
  <si>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</si>
  <si>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</si>
  <si>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</si>
  <si>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</si>
  <si>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</si>
  <si>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</si>
  <si>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</si>
  <si>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</si>
  <si>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</si>
  <si>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</si>
  <si>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</si>
  <si>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</si>
  <si>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</si>
  <si>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</si>
  <si>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</si>
  <si>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</si>
  <si>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</si>
  <si>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</si>
  <si>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</si>
  <si>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</si>
  <si>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</si>
  <si>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</si>
  <si>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</si>
  <si>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</si>
  <si>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</si>
  <si>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</si>
  <si>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</si>
  <si>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</si>
  <si>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</si>
  <si>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</si>
  <si>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</si>
  <si>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</si>
  <si>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</si>
  <si>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</si>
  <si>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</si>
  <si>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</si>
  <si>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</si>
  <si>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</si>
  <si>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</si>
  <si>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</si>
  <si>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</si>
  <si>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</si>
  <si>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</si>
  <si>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</si>
  <si>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</si>
  <si>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</si>
  <si>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</si>
  <si>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</si>
  <si>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</si>
  <si>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</si>
  <si>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</si>
  <si>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</si>
  <si>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</si>
  <si>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</si>
  <si>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</si>
  <si>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</si>
  <si>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</si>
  <si>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</si>
  <si>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</si>
  <si>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</si>
  <si>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</si>
  <si>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</si>
  <si>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</si>
  <si>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</si>
  <si>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</si>
  <si>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</si>
  <si>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</si>
  <si>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</si>
  <si>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</si>
  <si>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</si>
  <si>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</si>
  <si>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</si>
  <si>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</si>
  <si>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</si>
  <si>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</si>
  <si>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</si>
  <si>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</si>
  <si>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</si>
  <si>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</si>
  <si>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</si>
  <si>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</si>
  <si>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</si>
  <si>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</si>
  <si>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</si>
  <si>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</si>
  <si>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</si>
  <si>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</si>
  <si>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</si>
  <si>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</si>
  <si>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</si>
  <si>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</si>
  <si>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</si>
  <si>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</si>
  <si>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</si>
  <si>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</si>
  <si>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</si>
  <si>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</si>
  <si>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</si>
  <si>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</si>
  <si>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</si>
  <si>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</si>
  <si>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</si>
  <si>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</si>
  <si>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</si>
  <si>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</si>
  <si>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</si>
  <si>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</si>
  <si>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</si>
  <si>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</si>
  <si>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</si>
  <si>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</si>
  <si>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</si>
  <si>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</si>
  <si>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</si>
  <si>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</si>
  <si>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</si>
  <si>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</si>
  <si>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</si>
  <si>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</si>
  <si>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</si>
  <si>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</si>
  <si>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</si>
  <si>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</si>
  <si>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</si>
  <si>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</si>
  <si>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</si>
  <si>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</si>
  <si>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</si>
  <si>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</si>
  <si>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</si>
  <si>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</si>
  <si>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</si>
  <si>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</si>
  <si>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</si>
  <si>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</si>
  <si>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</si>
  <si>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</si>
  <si>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</si>
  <si>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</si>
  <si>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</si>
  <si>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</si>
  <si>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</si>
  <si>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</si>
  <si>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</si>
  <si>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</si>
  <si>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</si>
  <si>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</si>
  <si>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</si>
  <si>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</si>
  <si>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</si>
  <si>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</si>
  <si>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</si>
  <si>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</si>
  <si>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</si>
  <si>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</si>
  <si>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</si>
  <si>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</si>
  <si>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</si>
  <si>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</si>
  <si>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</si>
  <si>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</si>
  <si>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</si>
  <si>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</si>
  <si>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</si>
  <si>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</si>
  <si>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</si>
  <si>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</si>
  <si>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</si>
  <si>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</si>
  <si>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</si>
  <si>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</si>
  <si>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</si>
  <si>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</si>
  <si>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</si>
  <si>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</si>
  <si>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</si>
  <si>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</si>
  <si>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</si>
  <si>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</si>
  <si>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</si>
  <si>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</si>
  <si>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</si>
  <si>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</si>
  <si>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</si>
  <si>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</si>
  <si>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</si>
  <si>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</si>
  <si>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</si>
  <si>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</si>
  <si>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</si>
  <si>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</si>
  <si>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</si>
  <si>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</si>
  <si>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</si>
  <si>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</si>
  <si>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</si>
  <si>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</si>
  <si>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</si>
  <si>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</si>
  <si>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</si>
  <si>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</si>
  <si>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</si>
  <si>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</si>
  <si>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</si>
  <si>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</si>
  <si>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</si>
  <si>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</si>
  <si>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</si>
  <si>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</si>
  <si>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</si>
  <si>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</si>
  <si>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</si>
  <si>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</si>
  <si>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</si>
  <si>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</si>
  <si>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</si>
  <si>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</si>
  <si>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</si>
  <si>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</si>
  <si>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</si>
  <si>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</si>
  <si>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</si>
  <si>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</si>
  <si>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</si>
  <si>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</si>
  <si>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</si>
  <si>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</si>
  <si>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</si>
  <si>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</si>
  <si>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</si>
  <si>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</si>
  <si>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</si>
  <si>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</si>
  <si>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</si>
  <si>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</si>
  <si>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</si>
  <si>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</si>
  <si>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</si>
  <si>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</si>
  <si>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</si>
  <si>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</si>
  <si>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</si>
  <si>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</si>
  <si>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</si>
  <si>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</si>
  <si>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</si>
  <si>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</si>
  <si>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</si>
  <si>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</si>
  <si>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</si>
  <si>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</si>
  <si>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</si>
  <si>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</si>
  <si>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</si>
  <si>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</si>
  <si>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</si>
  <si>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</si>
  <si>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</si>
  <si>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</si>
  <si>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</si>
  <si>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</si>
  <si>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</si>
  <si>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</si>
  <si>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</si>
  <si>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</si>
  <si>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</si>
  <si>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</si>
  <si>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</si>
  <si>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</si>
  <si>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</si>
  <si>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</si>
  <si>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</si>
  <si>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</si>
  <si>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</si>
  <si>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</si>
  <si>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</si>
  <si>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</si>
  <si>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</si>
  <si>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</si>
  <si>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</si>
  <si>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</si>
  <si>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</si>
  <si>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</si>
  <si>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</si>
  <si>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</si>
  <si>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</si>
  <si>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</si>
  <si>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</si>
  <si>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</si>
  <si>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</si>
  <si>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</si>
  <si>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</si>
  <si>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</si>
  <si>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</si>
  <si>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</si>
  <si>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</si>
  <si>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</si>
  <si>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</si>
  <si>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</si>
  <si>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</si>
  <si>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</si>
  <si>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</si>
  <si>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</si>
  <si>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</si>
  <si>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</si>
  <si>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</si>
  <si>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</si>
  <si>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</si>
  <si>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</si>
  <si>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</si>
  <si>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</si>
  <si>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</si>
  <si>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</si>
  <si>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</si>
  <si>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</si>
  <si>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</si>
  <si>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</si>
  <si>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</si>
  <si>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</si>
  <si>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</si>
  <si>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</si>
  <si>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</si>
  <si>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</si>
  <si>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</si>
  <si>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</si>
  <si>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</si>
  <si>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</si>
  <si>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</si>
  <si>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</si>
  <si>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</si>
  <si>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</si>
  <si>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</si>
  <si>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</si>
  <si>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</si>
  <si>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</si>
  <si>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</si>
  <si>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</si>
  <si>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</si>
  <si>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</si>
  <si>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</si>
  <si>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</si>
  <si>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</si>
  <si>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</si>
  <si>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</si>
  <si>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</si>
  <si>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</si>
  <si>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</si>
  <si>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</si>
  <si>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</si>
  <si>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</si>
  <si>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</si>
  <si>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</si>
  <si>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</si>
  <si>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</si>
  <si>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</si>
  <si>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</si>
  <si>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</si>
  <si>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</si>
  <si>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</si>
  <si>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</si>
  <si>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</si>
  <si>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</si>
  <si>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</si>
  <si>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</si>
  <si>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</si>
  <si>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</si>
  <si>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</si>
  <si>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</si>
  <si>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</si>
  <si>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</si>
  <si>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</si>
  <si>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</si>
  <si>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</si>
  <si>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</si>
  <si>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</si>
  <si>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</si>
  <si>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</si>
  <si>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</si>
  <si>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</si>
  <si>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</si>
  <si>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</si>
  <si>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</si>
  <si>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</si>
  <si>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</si>
  <si>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</si>
  <si>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</si>
  <si>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</si>
  <si>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</si>
  <si>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</si>
  <si>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</si>
  <si>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</si>
  <si>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</si>
  <si>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</si>
  <si>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</si>
  <si>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</si>
  <si>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</si>
  <si>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</si>
  <si>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</si>
  <si>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</si>
  <si>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</si>
  <si>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</si>
  <si>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</si>
  <si>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</si>
  <si>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</si>
  <si>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</si>
  <si>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</si>
  <si>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</si>
  <si>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</si>
  <si>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</si>
  <si>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</si>
  <si>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</si>
  <si>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</si>
  <si>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</si>
  <si>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</si>
  <si>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</si>
  <si>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</si>
  <si>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</si>
  <si>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</si>
  <si>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</si>
  <si>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</si>
  <si>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</si>
  <si>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</si>
  <si>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</si>
  <si>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</si>
  <si>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</si>
  <si>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</si>
  <si>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</si>
  <si>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</si>
  <si>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</si>
  <si>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</si>
  <si>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</si>
  <si>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</si>
  <si>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</si>
  <si>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</si>
  <si>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</si>
  <si>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</si>
  <si>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</si>
  <si>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</si>
  <si>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</si>
  <si>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</si>
  <si>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</si>
  <si>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</si>
  <si>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</si>
  <si>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</si>
  <si>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</si>
  <si>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</si>
  <si>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</si>
  <si>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</si>
  <si>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</si>
  <si>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</si>
  <si>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</si>
  <si>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</si>
  <si>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</si>
  <si>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</si>
  <si>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</si>
  <si>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</si>
  <si>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</si>
  <si>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</si>
  <si>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</si>
  <si>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</si>
  <si>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</si>
  <si>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</si>
  <si>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</si>
  <si>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</si>
  <si>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</si>
  <si>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</si>
  <si>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</si>
  <si>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</si>
  <si>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</si>
  <si>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</si>
  <si>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</si>
  <si>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</si>
  <si>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</si>
  <si>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</si>
  <si>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</si>
  <si>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</si>
  <si>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</si>
  <si>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</si>
  <si>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</si>
  <si>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</si>
  <si>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</si>
  <si>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</si>
  <si>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</si>
  <si>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</si>
  <si>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</si>
  <si>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</si>
  <si>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</si>
  <si>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</si>
  <si>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</si>
  <si>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</si>
  <si>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</si>
  <si>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</si>
  <si>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</si>
  <si>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</si>
  <si>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</si>
  <si>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</si>
  <si>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</si>
  <si>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</si>
  <si>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</si>
  <si>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</si>
  <si>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</si>
  <si>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</si>
  <si>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</si>
  <si>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</si>
  <si>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</si>
  <si>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</si>
  <si>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</si>
  <si>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</si>
  <si>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</si>
  <si>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</si>
  <si>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</si>
  <si>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</si>
  <si>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</si>
  <si>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</si>
  <si>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</si>
  <si>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</si>
  <si>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</si>
  <si>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</si>
  <si>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</si>
  <si>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</si>
  <si>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</si>
  <si>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</si>
  <si>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</si>
  <si>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</si>
  <si>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</si>
  <si>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</si>
  <si>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</si>
  <si>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</si>
  <si>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</si>
  <si>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</si>
  <si>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</si>
  <si>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</si>
  <si>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</si>
  <si>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</si>
  <si>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</si>
  <si>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</si>
  <si>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</si>
  <si>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</si>
  <si>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</si>
  <si>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</si>
  <si>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</si>
  <si>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</si>
  <si>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</si>
  <si>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</si>
  <si>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</si>
  <si>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</si>
  <si>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</si>
  <si>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</si>
  <si>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</si>
  <si>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</si>
  <si>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</si>
  <si>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</si>
  <si>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</si>
  <si>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</si>
  <si>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</si>
  <si>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</si>
  <si>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</si>
  <si>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</si>
  <si>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</si>
  <si>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</si>
  <si>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</si>
  <si>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</si>
  <si>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</si>
  <si>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</si>
  <si>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</si>
  <si>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</si>
  <si>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</si>
  <si>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</si>
  <si>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</si>
  <si>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</si>
  <si>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</si>
  <si>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</si>
  <si>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</si>
  <si>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</si>
  <si>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</si>
  <si>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</si>
  <si>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</si>
  <si>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</si>
  <si>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</si>
  <si>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</si>
  <si>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</si>
  <si>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</si>
  <si>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</si>
  <si>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</si>
  <si>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</si>
  <si>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</si>
  <si>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</si>
  <si>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</si>
  <si>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</si>
  <si>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</si>
  <si>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</si>
  <si>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</si>
  <si>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</si>
  <si>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</si>
  <si>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</si>
  <si>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</si>
  <si>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</si>
  <si>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</si>
  <si>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</si>
  <si>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</si>
  <si>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</si>
  <si>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</si>
  <si>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</si>
  <si>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</si>
  <si>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</si>
  <si>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</si>
  <si>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</si>
  <si>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</si>
  <si>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</si>
  <si>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</si>
  <si>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</si>
  <si>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</si>
  <si>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</si>
  <si>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</si>
  <si>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</si>
  <si>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</si>
  <si>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</si>
  <si>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</si>
  <si>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</si>
  <si>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</si>
  <si>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</si>
  <si>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</si>
  <si>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</si>
  <si>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</si>
  <si>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</si>
  <si>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</si>
  <si>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</si>
  <si>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</si>
  <si>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</si>
  <si>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</si>
  <si>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</si>
  <si>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</si>
  <si>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</si>
  <si>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</si>
  <si>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</si>
  <si>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</si>
  <si>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</si>
  <si>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</si>
  <si>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</si>
  <si>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</si>
  <si>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</si>
  <si>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</si>
  <si>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</si>
  <si>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</si>
  <si>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</si>
  <si>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</si>
  <si>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</si>
  <si>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</si>
  <si>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</si>
  <si>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</si>
  <si>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</si>
  <si>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</si>
  <si>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</si>
  <si>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</si>
  <si>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</si>
  <si>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</si>
  <si>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</si>
  <si>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</si>
  <si>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</si>
  <si>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</si>
  <si>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</si>
  <si>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</si>
  <si>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</si>
  <si>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</si>
  <si>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</si>
  <si>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</si>
  <si>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</si>
  <si>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</si>
  <si>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</si>
  <si>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</si>
  <si>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</si>
  <si>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</si>
  <si>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</si>
  <si>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</si>
  <si>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</si>
  <si>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</si>
  <si>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</si>
  <si>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</si>
  <si>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</si>
  <si>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</si>
  <si>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</si>
  <si>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</si>
  <si>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</si>
  <si>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</si>
  <si>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</si>
  <si>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</si>
  <si>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</si>
  <si>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</si>
  <si>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</si>
  <si>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</si>
  <si>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</si>
  <si>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</si>
  <si>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</si>
  <si>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</si>
  <si>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</si>
  <si>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</si>
  <si>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</si>
  <si>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</si>
  <si>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</si>
  <si>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</si>
  <si>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</si>
  <si>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</si>
  <si>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</si>
  <si>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</si>
  <si>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</si>
  <si>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</si>
  <si>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</si>
  <si>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</si>
  <si>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</si>
  <si>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</si>
  <si>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</si>
  <si>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</si>
  <si>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</si>
  <si>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</si>
  <si>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</si>
  <si>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</si>
  <si>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</si>
  <si>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</si>
  <si>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</si>
  <si>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</si>
  <si>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</si>
  <si>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</si>
  <si>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</si>
  <si>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</si>
  <si>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</si>
  <si>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</si>
  <si>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</si>
  <si>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</si>
  <si>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</si>
  <si>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</si>
  <si>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</si>
  <si>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</si>
  <si>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</si>
  <si>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</si>
  <si>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</si>
  <si>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</si>
  <si>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</si>
  <si>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</si>
  <si>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</si>
  <si>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</si>
  <si>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</si>
  <si>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</si>
  <si>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</si>
  <si>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</si>
  <si>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</si>
  <si>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</si>
  <si>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</si>
  <si>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</si>
  <si>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</si>
  <si>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</si>
  <si>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</si>
  <si>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</si>
  <si>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</si>
  <si>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</si>
  <si>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</si>
  <si>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</si>
  <si>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</si>
  <si>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</si>
  <si>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</si>
  <si>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</si>
  <si>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</si>
  <si>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</si>
  <si>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</si>
  <si>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</si>
  <si>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</si>
  <si>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</si>
  <si>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</si>
  <si>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</si>
  <si>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</si>
  <si>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</si>
  <si>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</si>
  <si>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</si>
  <si>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</si>
  <si>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</si>
  <si>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</si>
  <si>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</si>
  <si>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</si>
  <si>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</si>
  <si>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</si>
  <si>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</si>
  <si>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</si>
  <si>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</si>
  <si>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</si>
  <si>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</si>
  <si>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</si>
  <si>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</si>
  <si>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</si>
  <si>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</si>
  <si>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</si>
  <si>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</si>
  <si>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</si>
  <si>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</si>
  <si>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</si>
  <si>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</si>
  <si>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</si>
  <si>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</si>
  <si>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</si>
  <si>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</si>
  <si>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</si>
  <si>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</si>
  <si>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</si>
  <si>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</si>
  <si>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</si>
  <si>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</si>
  <si>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</si>
  <si>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</si>
  <si>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</si>
  <si>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</si>
  <si>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</si>
  <si>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</si>
  <si>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</si>
  <si>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</si>
  <si>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</si>
  <si>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</si>
  <si>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</si>
  <si>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</si>
  <si>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</si>
  <si>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</si>
  <si>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</si>
  <si>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</si>
  <si>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</si>
  <si>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</si>
  <si>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</si>
  <si>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</si>
  <si>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</si>
  <si>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</si>
  <si>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</si>
  <si>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</si>
  <si>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</si>
  <si>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</si>
  <si>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</si>
  <si>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</si>
  <si>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</si>
  <si>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</si>
  <si>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</si>
  <si>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</si>
  <si>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</si>
  <si>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</si>
  <si>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</si>
  <si>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</si>
  <si>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</si>
  <si>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</si>
  <si>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</si>
  <si>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</si>
  <si>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</si>
  <si>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</si>
  <si>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</si>
  <si>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</si>
  <si>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</si>
  <si>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</si>
  <si>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</si>
  <si>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</si>
  <si>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</si>
  <si>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</si>
  <si>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</si>
  <si>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</si>
  <si>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</si>
  <si>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</si>
  <si>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</si>
  <si>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</si>
  <si>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</si>
  <si>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</si>
  <si>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</si>
  <si>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</si>
  <si>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</si>
  <si>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</si>
  <si>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</si>
  <si>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</si>
  <si>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</si>
  <si>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</si>
  <si>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</si>
  <si>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</si>
  <si>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</si>
  <si>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</si>
  <si>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</si>
  <si>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</si>
  <si>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</si>
  <si>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</si>
  <si>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</si>
  <si>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</si>
  <si>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</si>
  <si>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</si>
  <si>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</si>
  <si>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</si>
  <si>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</si>
  <si>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</si>
  <si>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</si>
  <si>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</si>
  <si>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</si>
  <si>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</si>
  <si>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</si>
  <si>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</si>
  <si>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</si>
  <si>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</si>
  <si>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</si>
  <si>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</si>
  <si>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</si>
  <si>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</si>
  <si>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</si>
  <si>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</si>
  <si>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</si>
  <si>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</si>
  <si>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</si>
  <si>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</si>
  <si>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</si>
  <si>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</si>
  <si>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</si>
  <si>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</si>
  <si>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</si>
  <si>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</si>
  <si>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</si>
  <si>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</si>
  <si>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</si>
  <si>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</si>
  <si>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</si>
  <si>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</si>
  <si>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</si>
  <si>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</si>
  <si>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</si>
  <si>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</si>
  <si>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</si>
  <si>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</si>
  <si>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</si>
  <si>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</si>
  <si>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</si>
  <si>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</si>
  <si>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</si>
  <si>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</si>
  <si>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</si>
  <si>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</si>
  <si>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</si>
  <si>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</si>
  <si>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</si>
  <si>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</si>
  <si>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</si>
  <si>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</si>
  <si>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</si>
  <si>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</si>
  <si>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</si>
  <si>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</si>
  <si>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</si>
  <si>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</si>
  <si>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</si>
  <si>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</si>
  <si>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</si>
  <si>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</si>
  <si>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</si>
  <si>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</si>
  <si>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</si>
  <si>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</si>
  <si>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</si>
  <si>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</si>
  <si>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</si>
  <si>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</si>
  <si>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</si>
  <si>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</si>
  <si>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</si>
  <si>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</si>
  <si>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</si>
  <si>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</si>
  <si>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</si>
  <si>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</si>
  <si>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</si>
  <si>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</si>
  <si>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</si>
  <si>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</si>
  <si>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</si>
  <si>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</si>
  <si>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</si>
  <si>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</si>
  <si>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</si>
  <si>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</si>
  <si>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</si>
  <si>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</si>
  <si>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</si>
  <si>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</si>
  <si>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</si>
  <si>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</si>
  <si>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</si>
  <si>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</si>
  <si>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</si>
  <si>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</si>
  <si>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</si>
  <si>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</si>
  <si>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</si>
  <si>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</si>
  <si>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</si>
  <si>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</si>
  <si>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</si>
  <si>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</si>
  <si>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</si>
  <si>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</si>
  <si>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</si>
  <si>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</si>
  <si>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</si>
  <si>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</si>
  <si>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</si>
  <si>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</si>
  <si>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</si>
  <si>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</si>
  <si>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</si>
  <si>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</si>
  <si>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</si>
  <si>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</si>
  <si>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</si>
  <si>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</si>
  <si>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</si>
  <si>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</si>
  <si>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</si>
  <si>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</si>
  <si>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</si>
  <si>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</si>
  <si>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</si>
  <si>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</si>
  <si>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</si>
  <si>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</si>
  <si>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</si>
  <si>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</si>
  <si>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</si>
  <si>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</si>
  <si>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</si>
  <si>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</si>
  <si>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</si>
  <si>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</si>
  <si>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</si>
  <si>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</si>
  <si>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</si>
  <si>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</si>
  <si>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</si>
  <si>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</si>
  <si>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</si>
  <si>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</si>
  <si>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</si>
  <si>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</si>
  <si>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</si>
  <si>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</si>
  <si>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</si>
  <si>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</si>
  <si>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</si>
  <si>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</si>
  <si>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</si>
  <si>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</si>
  <si>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</si>
  <si>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</si>
  <si>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</si>
  <si>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</si>
  <si>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</si>
  <si>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</si>
  <si>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</si>
  <si>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</si>
  <si>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</si>
  <si>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</si>
  <si>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</si>
  <si>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</si>
  <si>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</si>
  <si>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</si>
  <si>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</si>
  <si>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</si>
  <si>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</si>
  <si>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</si>
  <si>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</si>
  <si>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</si>
  <si>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</si>
  <si>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</si>
  <si>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</si>
  <si>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</si>
  <si>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</si>
  <si>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</si>
  <si>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</si>
  <si>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</si>
  <si>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</si>
  <si>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</si>
  <si>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</si>
  <si>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</si>
  <si>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</si>
  <si>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</si>
  <si>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</si>
  <si>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</si>
  <si>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</si>
  <si>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</si>
  <si>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</si>
  <si>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</si>
  <si>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</si>
  <si>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</si>
  <si>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</si>
  <si>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</si>
  <si>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</si>
  <si>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</si>
  <si>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</si>
  <si>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</si>
  <si>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</si>
  <si>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</si>
  <si>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</si>
  <si>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</si>
  <si>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</si>
  <si>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</si>
  <si>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</si>
  <si>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</si>
  <si>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</si>
  <si>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</si>
  <si>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</si>
  <si>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</si>
  <si>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</si>
  <si>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</si>
  <si>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</si>
  <si>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</si>
  <si>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</si>
  <si>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</si>
  <si>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</si>
  <si>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</si>
  <si>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</si>
  <si>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</si>
  <si>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</si>
  <si>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</si>
  <si>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</si>
  <si>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</si>
  <si>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</si>
  <si>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</si>
  <si>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</si>
  <si>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</si>
  <si>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</si>
  <si>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</si>
  <si>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</si>
  <si>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</si>
  <si>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</si>
  <si>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</si>
  <si>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</si>
  <si>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</si>
  <si>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</si>
  <si>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</si>
  <si>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</si>
  <si>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</si>
  <si>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</si>
  <si>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</si>
  <si>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</si>
  <si>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</si>
  <si>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</si>
  <si>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</si>
  <si>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</si>
  <si>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</si>
  <si>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</si>
  <si>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</si>
  <si>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</si>
  <si>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</si>
  <si>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</si>
  <si>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</si>
  <si>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</si>
  <si>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</si>
  <si>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</si>
  <si>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</si>
  <si>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</si>
  <si>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</si>
  <si>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</si>
  <si>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</si>
  <si>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</si>
  <si>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</si>
  <si>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</si>
  <si>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</si>
  <si>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</si>
  <si>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</si>
  <si>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</si>
  <si>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</si>
  <si>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</si>
  <si>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</si>
  <si>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</si>
  <si>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</si>
  <si>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</si>
  <si>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</si>
  <si>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</si>
  <si>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</si>
  <si>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</si>
  <si>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</si>
  <si>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</si>
  <si>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</si>
  <si>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</si>
  <si>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</si>
  <si>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</si>
  <si>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</si>
  <si>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</si>
  <si>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</si>
  <si>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</si>
  <si>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</si>
  <si>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</si>
  <si>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</si>
  <si>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</si>
  <si>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</si>
  <si>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</si>
  <si>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</si>
  <si>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</si>
  <si>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</si>
  <si>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</si>
  <si>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</si>
  <si>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</si>
  <si>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</si>
  <si>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</si>
  <si>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</si>
  <si>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</si>
  <si>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</si>
  <si>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</si>
  <si>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</si>
  <si>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</si>
  <si>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</si>
  <si>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</si>
  <si>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</si>
  <si>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</si>
  <si>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</si>
  <si>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</si>
  <si>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</si>
  <si>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</si>
  <si>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</si>
  <si>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</si>
  <si>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</si>
  <si>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</si>
  <si>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</si>
  <si>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</si>
  <si>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</si>
  <si>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</si>
  <si>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</si>
  <si>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</si>
  <si>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</si>
  <si>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</si>
  <si>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</si>
  <si>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</si>
  <si>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</si>
  <si>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</si>
  <si>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</si>
  <si>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</si>
  <si>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</si>
  <si>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</si>
  <si>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</si>
  <si>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</si>
  <si>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</si>
  <si>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</si>
  <si>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</si>
  <si>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</si>
  <si>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</si>
  <si>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</si>
  <si>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</si>
  <si>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</si>
  <si>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</si>
  <si>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</si>
  <si>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</si>
  <si>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</si>
  <si>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</si>
  <si>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</si>
  <si>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</si>
  <si>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</si>
  <si>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</si>
  <si>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</si>
  <si>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</si>
  <si>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</si>
  <si>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</si>
  <si>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</si>
  <si>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</si>
  <si>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</si>
  <si>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</si>
  <si>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</si>
  <si>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</si>
  <si>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</si>
  <si>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</si>
  <si>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</si>
  <si>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</si>
  <si>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</si>
  <si>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</si>
  <si>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</si>
  <si>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</si>
  <si>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</si>
  <si>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</si>
  <si>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</si>
  <si>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</si>
  <si>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</si>
  <si>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</si>
  <si>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</si>
  <si>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</si>
  <si>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</si>
  <si>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</si>
  <si>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</si>
  <si>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</si>
  <si>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</si>
  <si>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</si>
  <si>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</si>
  <si>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</si>
  <si>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</si>
  <si>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</si>
  <si>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</si>
  <si>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</si>
  <si>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</si>
  <si>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</si>
  <si>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</si>
  <si>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</si>
  <si>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</si>
  <si>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</si>
  <si>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</si>
  <si>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</si>
  <si>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</si>
  <si>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</si>
  <si>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</si>
  <si>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</si>
  <si>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</si>
  <si>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</si>
  <si>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</si>
  <si>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</si>
  <si>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</si>
  <si>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</si>
  <si>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</si>
  <si>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</si>
  <si>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</si>
  <si>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</si>
  <si>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</si>
  <si>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</si>
  <si>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</si>
  <si>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</si>
  <si>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</si>
  <si>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</si>
  <si>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</si>
  <si>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</si>
  <si>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</si>
  <si>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</si>
  <si>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</si>
  <si>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</si>
  <si>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</si>
  <si>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</si>
  <si>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</si>
  <si>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</si>
  <si>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</si>
  <si>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</si>
  <si>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</si>
  <si>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</si>
  <si>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</si>
  <si>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</si>
  <si>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</si>
  <si>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</si>
  <si>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</si>
  <si>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</si>
  <si>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</si>
  <si>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</si>
  <si>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</si>
  <si>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</si>
  <si>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</si>
  <si>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</si>
  <si>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</si>
  <si>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</si>
  <si>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</si>
  <si>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</si>
  <si>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</si>
  <si>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</si>
  <si>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</si>
  <si>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</si>
  <si>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</si>
  <si>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</si>
  <si>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</si>
  <si>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</si>
  <si>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</si>
  <si>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</si>
  <si>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</si>
  <si>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</si>
  <si>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</si>
  <si>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</si>
  <si>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</si>
  <si>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</si>
  <si>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</si>
  <si>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</si>
  <si>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</si>
  <si>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</si>
  <si>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</si>
  <si>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</si>
  <si>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</si>
  <si>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</si>
  <si>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</si>
  <si>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</si>
  <si>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</si>
  <si>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</si>
  <si>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</si>
  <si>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</si>
  <si>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</si>
  <si>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</si>
  <si>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</si>
  <si>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</si>
  <si>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</si>
  <si>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</si>
  <si>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</si>
  <si>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</si>
  <si>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</si>
  <si>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</si>
  <si>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</si>
  <si>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</si>
  <si>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</si>
  <si>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</si>
  <si>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</si>
  <si>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</si>
  <si>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</si>
  <si>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</si>
  <si>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</si>
  <si>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</si>
  <si>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</si>
  <si>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</si>
  <si>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</si>
  <si>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</si>
  <si>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</si>
  <si>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</si>
  <si>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</si>
  <si>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</si>
  <si>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</si>
  <si>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</si>
  <si>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</si>
  <si>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</si>
  <si>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</si>
  <si>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</si>
  <si>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</si>
  <si>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</si>
  <si>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</si>
  <si>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</si>
  <si>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</si>
  <si>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</si>
  <si>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</si>
  <si>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</si>
  <si>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</si>
  <si>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</si>
  <si>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</si>
  <si>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</si>
  <si>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</si>
  <si>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</si>
  <si>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</si>
  <si>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</si>
  <si>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</si>
  <si>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</si>
  <si>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</si>
  <si>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</si>
  <si>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</si>
  <si>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</si>
  <si>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</si>
  <si>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</si>
  <si>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</si>
  <si>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</si>
  <si>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</si>
  <si>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</si>
  <si>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</si>
  <si>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</si>
  <si>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</si>
  <si>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</si>
  <si>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</si>
  <si>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</si>
  <si>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</si>
  <si>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</si>
  <si>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</si>
  <si>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</si>
  <si>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</si>
  <si>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</si>
  <si>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</si>
  <si>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</si>
  <si>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</si>
  <si>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</si>
  <si>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</si>
  <si>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</si>
  <si>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</si>
  <si>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</si>
  <si>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</si>
  <si>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</si>
  <si>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</si>
  <si>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</si>
  <si>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</si>
  <si>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</si>
  <si>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</si>
  <si>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</si>
  <si>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</si>
  <si>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</si>
  <si>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</si>
  <si>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</si>
  <si>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</si>
  <si>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</si>
  <si>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</si>
  <si>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</si>
  <si>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</si>
  <si>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</si>
  <si>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</si>
  <si>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</si>
  <si>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</si>
  <si>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</si>
  <si>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</si>
  <si>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</si>
  <si>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</si>
  <si>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</si>
  <si>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</si>
  <si>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</si>
  <si>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</si>
  <si>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</si>
  <si>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</si>
  <si>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</si>
  <si>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</si>
  <si>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</si>
  <si>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</si>
  <si>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</si>
  <si>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</si>
  <si>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</si>
  <si>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</si>
  <si>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</si>
  <si>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</si>
  <si>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</si>
  <si>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</si>
  <si>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</si>
  <si>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</si>
  <si>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</si>
  <si>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</si>
  <si>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</si>
  <si>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</si>
  <si>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</si>
  <si>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</si>
  <si>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</si>
  <si>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</si>
  <si>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</si>
  <si>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</si>
  <si>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</si>
  <si>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</si>
  <si>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</si>
  <si>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</si>
  <si>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</si>
  <si>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</si>
  <si>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</si>
  <si>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</si>
  <si>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</si>
  <si>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</si>
  <si>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</si>
  <si>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</si>
  <si>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</si>
  <si>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</si>
  <si>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</si>
  <si>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</si>
  <si>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</si>
  <si>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</si>
  <si>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</si>
  <si>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</si>
  <si>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</si>
  <si>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</si>
  <si>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</si>
  <si>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</si>
  <si>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</si>
  <si>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</si>
  <si>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</si>
  <si>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</si>
  <si>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</si>
  <si>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</si>
  <si>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</si>
  <si>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</si>
  <si>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</si>
  <si>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</si>
  <si>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</si>
  <si>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</si>
  <si>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</si>
  <si>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</si>
  <si>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</si>
  <si>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</si>
  <si>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</si>
  <si>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</si>
  <si>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</si>
  <si>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</si>
  <si>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</si>
  <si>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</si>
  <si>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</si>
  <si>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</si>
  <si>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</si>
  <si>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</si>
  <si>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</si>
  <si>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</si>
  <si>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</si>
  <si>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</si>
  <si>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</si>
  <si>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</si>
  <si>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</si>
  <si>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</si>
  <si>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</si>
  <si>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</si>
  <si>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</si>
  <si>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</si>
  <si>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</si>
  <si>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</si>
  <si>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</si>
  <si>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</si>
  <si>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</si>
  <si>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</si>
  <si>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</si>
  <si>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</si>
  <si>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</si>
  <si>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</si>
  <si>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</si>
  <si>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</si>
  <si>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</si>
  <si>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</si>
  <si>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</si>
  <si>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</si>
  <si>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</si>
  <si>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</si>
  <si>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</si>
  <si>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</si>
  <si>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</si>
  <si>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</si>
  <si>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</si>
  <si>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</si>
  <si>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</si>
  <si>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</si>
  <si>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</si>
  <si>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</si>
  <si>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</si>
  <si>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</si>
  <si>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</si>
  <si>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</si>
  <si>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</si>
  <si>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</si>
  <si>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</si>
  <si>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</si>
  <si>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</si>
  <si>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</si>
  <si>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</si>
  <si>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</si>
  <si>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</si>
  <si>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</si>
  <si>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</si>
  <si>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</si>
  <si>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</si>
  <si>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</si>
  <si>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</si>
  <si>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</si>
  <si>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</si>
  <si>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</si>
  <si>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</si>
  <si>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</si>
  <si>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</si>
  <si>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</si>
  <si>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</si>
  <si>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</si>
  <si>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</si>
  <si>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</si>
  <si>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</si>
  <si>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</si>
  <si>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</si>
  <si>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</si>
  <si>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</si>
  <si>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</si>
  <si>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</si>
  <si>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</si>
  <si>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</si>
  <si>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</si>
  <si>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</si>
  <si>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</si>
  <si>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</si>
  <si>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</si>
  <si>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</si>
  <si>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</si>
  <si>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</si>
  <si>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</si>
  <si>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</si>
  <si>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</si>
  <si>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</si>
  <si>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</si>
  <si>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</si>
  <si>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</si>
  <si>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</si>
  <si>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</si>
  <si>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</si>
  <si>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</si>
  <si>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</si>
  <si>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</si>
  <si>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</si>
  <si>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</si>
  <si>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</si>
  <si>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</si>
  <si>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</si>
  <si>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</si>
  <si>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</si>
  <si>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</si>
  <si>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</si>
  <si>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</si>
  <si>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</si>
  <si>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</si>
  <si>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</si>
  <si>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</si>
  <si>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</si>
  <si>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</si>
  <si>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</si>
  <si>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</si>
  <si>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</si>
  <si>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</si>
  <si>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</si>
  <si>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</si>
  <si>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</si>
  <si>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</si>
  <si>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</si>
  <si>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</si>
  <si>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</si>
  <si>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</si>
  <si>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</si>
  <si>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</si>
  <si>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</si>
  <si>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</si>
  <si>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</si>
  <si>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</si>
  <si>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</si>
  <si>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</si>
  <si>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</si>
  <si>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</si>
  <si>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</si>
  <si>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</si>
  <si>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</si>
  <si>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</si>
  <si>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</si>
  <si>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</si>
  <si>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</si>
  <si>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</si>
  <si>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</si>
  <si>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</si>
  <si>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</si>
  <si>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</si>
  <si>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</si>
  <si>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</si>
  <si>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</si>
  <si>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</si>
  <si>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</si>
  <si>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</si>
  <si>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</si>
  <si>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</si>
  <si>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</si>
  <si>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</si>
  <si>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</si>
  <si>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</si>
  <si>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</si>
  <si>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</si>
  <si>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</si>
  <si>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</si>
  <si>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</si>
  <si>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</si>
  <si>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</si>
  <si>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</si>
  <si>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</si>
  <si>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</si>
  <si>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</si>
  <si>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</si>
  <si>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</si>
  <si>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</si>
  <si>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</si>
  <si>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</si>
  <si>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</si>
  <si>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</si>
  <si>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</si>
  <si>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</si>
  <si>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</si>
  <si>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</si>
  <si>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</si>
  <si>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</si>
  <si>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</si>
  <si>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</si>
  <si>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</si>
  <si>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</si>
  <si>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</si>
  <si>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</si>
  <si>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</si>
  <si>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</si>
  <si>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</si>
  <si>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</si>
  <si>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</si>
  <si>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</si>
  <si>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</si>
  <si>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</si>
  <si>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</si>
  <si>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</si>
  <si>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</si>
  <si>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</si>
  <si>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</si>
  <si>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</si>
  <si>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</si>
  <si>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</si>
  <si>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</si>
  <si>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</si>
  <si>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</si>
  <si>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</si>
  <si>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</si>
  <si>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</si>
  <si>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</si>
  <si>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</si>
  <si>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</si>
  <si>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</si>
  <si>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</si>
  <si>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</si>
  <si>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</si>
  <si>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</si>
  <si>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</si>
  <si>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</si>
  <si>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</si>
  <si>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</si>
  <si>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</si>
  <si>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</si>
  <si>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</si>
  <si>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</si>
  <si>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</si>
  <si>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</si>
  <si>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</si>
  <si>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</si>
  <si>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</si>
  <si>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</si>
  <si>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</si>
  <si>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</si>
  <si>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</si>
  <si>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</si>
  <si>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</si>
  <si>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</si>
  <si>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</si>
  <si>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</si>
  <si>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</si>
  <si>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</si>
  <si>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</si>
  <si>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</si>
  <si>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</si>
  <si>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</si>
  <si>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</si>
  <si>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</si>
  <si>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</si>
  <si>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</si>
  <si>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</si>
  <si>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</si>
  <si>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</si>
  <si>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</si>
  <si>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</si>
  <si>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</si>
  <si>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</si>
  <si>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</si>
  <si>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</si>
  <si>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</si>
  <si>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</si>
  <si>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</si>
  <si>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</si>
  <si>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</si>
  <si>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</si>
  <si>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</si>
  <si>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</si>
  <si>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</si>
  <si>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</si>
  <si>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</si>
  <si>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</si>
  <si>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</si>
  <si>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</si>
  <si>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</si>
  <si>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</si>
  <si>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</si>
  <si>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</si>
  <si>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</si>
  <si>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</si>
  <si>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</si>
  <si>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</si>
  <si>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</si>
  <si>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</si>
  <si>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</si>
  <si>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</si>
  <si>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</si>
  <si>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</si>
  <si>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</si>
  <si>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</si>
  <si>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</si>
  <si>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</si>
  <si>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</si>
  <si>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</si>
  <si>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</si>
  <si>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</si>
  <si>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</si>
  <si>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</si>
  <si>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</si>
  <si>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</si>
  <si>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</si>
  <si>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</si>
  <si>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</si>
  <si>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</si>
  <si>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</si>
  <si>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</si>
  <si>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</si>
  <si>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</si>
  <si>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</si>
  <si>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</si>
  <si>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</si>
  <si>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</si>
  <si>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</si>
  <si>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</si>
  <si>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</si>
  <si>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</si>
  <si>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</si>
  <si>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</si>
  <si>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</si>
  <si>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</si>
  <si>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</si>
  <si>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</si>
  <si>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</si>
  <si>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</si>
  <si>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</si>
  <si>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</si>
  <si>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</si>
  <si>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</si>
  <si>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</si>
  <si>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</si>
  <si>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</si>
  <si>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</si>
  <si>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</si>
  <si>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</si>
  <si>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</si>
  <si>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</si>
  <si>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</si>
  <si>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</si>
  <si>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</si>
  <si>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</si>
  <si>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</si>
  <si>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</si>
  <si>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</si>
  <si>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</si>
  <si>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</si>
  <si>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</si>
  <si>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</si>
  <si>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</si>
  <si>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</si>
  <si>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</si>
  <si>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</si>
  <si>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</si>
  <si>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</si>
  <si>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</si>
  <si>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</si>
  <si>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</si>
  <si>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</si>
  <si>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</si>
  <si>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</si>
  <si>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</si>
  <si>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</si>
  <si>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</si>
  <si>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</si>
  <si>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</si>
  <si>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</si>
  <si>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</si>
  <si>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</si>
  <si>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</si>
  <si>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</si>
  <si>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</si>
  <si>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</si>
  <si>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</si>
  <si>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</si>
  <si>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</si>
  <si>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</si>
  <si>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</si>
  <si>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</si>
  <si>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</si>
  <si>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</si>
  <si>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</si>
  <si>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</si>
  <si>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</si>
  <si>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</si>
  <si>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</si>
  <si>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</si>
  <si>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</si>
  <si>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</si>
  <si>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</si>
  <si>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</si>
  <si>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</si>
  <si>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</si>
  <si>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</si>
  <si>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</si>
  <si>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</si>
  <si>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</si>
  <si>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</si>
  <si>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</si>
  <si>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</si>
  <si>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</si>
  <si>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</si>
  <si>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</si>
  <si>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</si>
  <si>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</si>
  <si>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</si>
  <si>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</si>
  <si>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</si>
  <si>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</si>
  <si>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</si>
  <si>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</si>
  <si>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</si>
  <si>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</si>
  <si>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</si>
  <si>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</si>
  <si>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</si>
  <si>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</si>
  <si>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</si>
  <si>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</si>
  <si>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</si>
  <si>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</si>
  <si>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</si>
  <si>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</si>
  <si>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</si>
  <si>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</si>
  <si>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</si>
  <si>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</si>
  <si>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</si>
  <si>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</si>
  <si>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</si>
  <si>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</si>
  <si>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</si>
  <si>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</si>
  <si>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</si>
  <si>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</si>
  <si>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</si>
  <si>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</si>
  <si>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</si>
  <si>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</si>
  <si>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</si>
  <si>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</si>
  <si>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</si>
  <si>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</si>
  <si>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</si>
  <si>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</si>
  <si>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</si>
  <si>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</si>
  <si>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</si>
  <si>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</si>
  <si>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</si>
  <si>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</si>
  <si>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</si>
  <si>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</si>
  <si>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</si>
  <si>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</si>
  <si>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</si>
  <si>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</si>
  <si>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</si>
  <si>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</si>
  <si>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</si>
  <si>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</si>
  <si>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</si>
  <si>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</si>
  <si>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</si>
  <si>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</si>
  <si>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</si>
  <si>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</si>
  <si>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</si>
  <si>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</si>
  <si>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</si>
  <si>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</si>
  <si>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</si>
  <si>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</si>
  <si>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</si>
  <si>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</si>
  <si>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</si>
  <si>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</si>
  <si>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</si>
  <si>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</si>
  <si>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</si>
  <si>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</si>
  <si>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</si>
  <si>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</si>
  <si>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</si>
  <si>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</si>
  <si>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</si>
  <si>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</si>
  <si>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</si>
  <si>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</si>
  <si>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</si>
  <si>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</si>
  <si>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</si>
  <si>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</si>
  <si>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</si>
  <si>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</si>
  <si>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</si>
  <si>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</si>
  <si>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</si>
  <si>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</si>
  <si>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</si>
  <si>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</si>
  <si>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</si>
  <si>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</si>
  <si>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</si>
  <si>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</si>
  <si>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</si>
  <si>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</si>
  <si>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</si>
  <si>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</si>
  <si>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</si>
  <si>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</si>
  <si>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</si>
  <si>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</si>
  <si>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</si>
  <si>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</si>
  <si>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</si>
  <si>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</si>
  <si>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</si>
  <si>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</si>
  <si>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</si>
  <si>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</si>
  <si>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</si>
  <si>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</si>
  <si>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</si>
  <si>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</si>
  <si>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</si>
  <si>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</si>
  <si>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</si>
  <si>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</si>
  <si>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</si>
  <si>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</si>
  <si>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</si>
  <si>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</si>
  <si>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</si>
  <si>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</si>
  <si>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</si>
  <si>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</si>
  <si>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</si>
  <si>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</si>
  <si>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</si>
  <si>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</si>
  <si>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</si>
  <si>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</si>
  <si>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</si>
  <si>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</si>
  <si>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</si>
  <si>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</si>
  <si>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</si>
  <si>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</si>
  <si>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</si>
  <si>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</si>
  <si>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</si>
  <si>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</si>
  <si>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</si>
  <si>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</si>
  <si>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</si>
  <si>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</si>
  <si>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</si>
  <si>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</si>
  <si>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</si>
  <si>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</si>
  <si>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</si>
  <si>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</si>
  <si>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</si>
  <si>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</si>
  <si>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</si>
  <si>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</si>
  <si>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</si>
  <si>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</si>
  <si>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</si>
  <si>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</si>
  <si>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</si>
  <si>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</si>
  <si>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</si>
  <si>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</si>
  <si>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</si>
  <si>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</si>
  <si>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</si>
  <si>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</si>
  <si>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</si>
  <si>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</si>
  <si>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</si>
  <si>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</si>
  <si>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</si>
  <si>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</si>
  <si>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</si>
  <si>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</si>
  <si>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</si>
  <si>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</si>
  <si>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</si>
  <si>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</si>
  <si>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</si>
  <si>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</si>
  <si>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</si>
  <si>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</si>
  <si>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</si>
  <si>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</si>
  <si>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</si>
  <si>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</si>
  <si>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</si>
  <si>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</si>
  <si>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</si>
  <si>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</si>
  <si>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</si>
  <si>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</si>
  <si>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</si>
  <si>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</si>
  <si>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</si>
  <si>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</si>
  <si>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</si>
  <si>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</si>
  <si>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</si>
  <si>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</si>
  <si>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</si>
  <si>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</si>
  <si>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</si>
  <si>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</si>
  <si>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</si>
  <si>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</si>
  <si>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</si>
  <si>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</si>
  <si>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</si>
  <si>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</si>
  <si>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</si>
  <si>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</si>
  <si>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</si>
  <si>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</si>
  <si>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</si>
  <si>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</si>
  <si>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</si>
  <si>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</si>
  <si>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</si>
  <si>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</si>
  <si>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</si>
  <si>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</si>
  <si>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</si>
  <si>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</si>
  <si>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</si>
  <si>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</si>
  <si>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</si>
  <si>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</si>
  <si>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</si>
  <si>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</si>
  <si>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</si>
  <si>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</si>
  <si>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</si>
  <si>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</si>
  <si>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</si>
  <si>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</si>
  <si>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</si>
  <si>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</si>
  <si>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</si>
  <si>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</si>
  <si>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</si>
  <si>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</si>
  <si>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</si>
  <si>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</si>
  <si>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</si>
  <si>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</si>
  <si>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</si>
  <si>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</si>
  <si>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</si>
  <si>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</si>
  <si>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</si>
  <si>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</si>
  <si>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</si>
  <si>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</si>
  <si>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</si>
  <si>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</si>
  <si>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</si>
  <si>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</si>
  <si>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</si>
  <si>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</si>
  <si>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</si>
  <si>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</si>
  <si>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</si>
  <si>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</si>
  <si>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</si>
  <si>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</si>
  <si>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</si>
  <si>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</si>
  <si>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</si>
  <si>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</si>
  <si>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</si>
  <si>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</si>
  <si>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</si>
  <si>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</si>
  <si>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</si>
  <si>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</si>
  <si>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</si>
  <si>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</si>
  <si>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</si>
  <si>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</si>
  <si>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</si>
  <si>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</si>
  <si>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</si>
  <si>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</si>
  <si>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</si>
  <si>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</si>
  <si>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</si>
  <si>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</si>
  <si>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</si>
  <si>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</si>
  <si>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</si>
  <si>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</si>
  <si>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</si>
  <si>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</si>
  <si>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</si>
  <si>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</si>
  <si>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</si>
  <si>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</si>
  <si>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</si>
  <si>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</si>
  <si>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</si>
  <si>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</si>
  <si>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</si>
  <si>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</si>
  <si>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</si>
  <si>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</si>
  <si>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</si>
  <si>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</si>
  <si>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</si>
  <si>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</si>
  <si>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</si>
  <si>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</si>
  <si>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</si>
  <si>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</si>
  <si>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</si>
  <si>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</si>
  <si>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</si>
  <si>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</si>
  <si>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</si>
  <si>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</si>
  <si>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</si>
  <si>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</si>
  <si>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</si>
  <si>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</si>
  <si>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</si>
  <si>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</si>
  <si>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</si>
  <si>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</si>
  <si>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</si>
  <si>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</si>
  <si>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</si>
  <si>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</si>
  <si>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</si>
  <si>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</si>
  <si>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</si>
  <si>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</si>
  <si>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</si>
  <si>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</si>
  <si>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</si>
  <si>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</si>
  <si>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</si>
  <si>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</si>
  <si>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</si>
  <si>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</si>
  <si>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</si>
  <si>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</si>
  <si>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</si>
  <si>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</si>
  <si>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</si>
  <si>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</si>
  <si>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</si>
  <si>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</si>
  <si>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</si>
  <si>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</si>
  <si>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</si>
  <si>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</si>
  <si>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</si>
  <si>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</si>
  <si>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</si>
  <si>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</si>
  <si>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</si>
  <si>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</si>
  <si>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</si>
  <si>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</si>
  <si>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</si>
  <si>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</si>
  <si>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</si>
  <si>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</si>
  <si>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</si>
  <si>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</si>
  <si>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</si>
  <si>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</si>
  <si>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</si>
  <si>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</si>
  <si>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</si>
  <si>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</si>
  <si>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</si>
  <si>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</si>
  <si>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</si>
  <si>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</si>
  <si>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</si>
  <si>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</si>
  <si>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</si>
  <si>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</si>
  <si>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</si>
  <si>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</si>
  <si>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</si>
  <si>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</si>
  <si>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</si>
  <si>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</si>
  <si>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</si>
  <si>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</si>
  <si>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</si>
  <si>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</si>
  <si>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</si>
  <si>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</si>
  <si>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</si>
  <si>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</si>
  <si>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</si>
  <si>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</si>
  <si>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</si>
  <si>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</si>
  <si>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</si>
  <si>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</si>
  <si>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</si>
  <si>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</si>
  <si>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</si>
  <si>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</si>
  <si>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</si>
  <si>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</si>
  <si>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</si>
  <si>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</si>
  <si>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</si>
  <si>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</si>
  <si>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</si>
  <si>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</si>
  <si>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</si>
  <si>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</si>
  <si>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</si>
  <si>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</si>
  <si>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</si>
  <si>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</si>
  <si>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</si>
  <si>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</si>
  <si>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</si>
  <si>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</si>
  <si>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</si>
  <si>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</si>
  <si>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</si>
  <si>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</si>
  <si>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</si>
  <si>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</si>
  <si>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</si>
  <si>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</si>
  <si>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</si>
  <si>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</si>
  <si>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</si>
  <si>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</si>
  <si>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</si>
  <si>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</si>
  <si>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</si>
  <si>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</si>
  <si>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</si>
  <si>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</si>
  <si>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</si>
  <si>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</si>
  <si>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</si>
  <si>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</si>
  <si>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</si>
  <si>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</si>
  <si>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</si>
  <si>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</si>
  <si>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</si>
  <si>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</si>
  <si>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</si>
  <si>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</si>
  <si>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</si>
  <si>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</si>
  <si>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</si>
  <si>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</si>
  <si>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</si>
  <si>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</si>
  <si>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</si>
  <si>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</si>
  <si>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</si>
  <si>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</si>
  <si>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</si>
  <si>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</si>
  <si>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</si>
  <si>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</si>
  <si>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</si>
  <si>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</si>
  <si>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</si>
  <si>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</si>
  <si>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</si>
  <si>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</si>
  <si>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</si>
  <si>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</si>
  <si>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</si>
  <si>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</si>
  <si>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</si>
  <si>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</si>
  <si>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</si>
  <si>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</si>
  <si>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</si>
  <si>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</si>
  <si>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</si>
  <si>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</si>
  <si>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</si>
  <si>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</si>
  <si>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</si>
  <si>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</si>
  <si>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</si>
  <si>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</si>
  <si>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</si>
  <si>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</si>
  <si>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</si>
  <si>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</si>
  <si>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</si>
  <si>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</si>
  <si>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</si>
  <si>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</si>
  <si>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</si>
  <si>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</si>
  <si>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</si>
  <si>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</si>
  <si>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</si>
  <si>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</si>
  <si>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</si>
  <si>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</si>
  <si>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</si>
  <si>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</si>
  <si>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</si>
  <si>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</si>
  <si>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</si>
  <si>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</si>
  <si>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</si>
  <si>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</si>
  <si>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</si>
  <si>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</si>
  <si>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</si>
  <si>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</si>
  <si>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</si>
  <si>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</si>
  <si>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</si>
  <si>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</si>
  <si>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</si>
  <si>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</si>
  <si>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</si>
  <si>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</si>
  <si>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</si>
  <si>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</si>
  <si>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</si>
  <si>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</si>
  <si>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</si>
  <si>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</si>
  <si>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</si>
  <si>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</si>
  <si>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</si>
  <si>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</si>
  <si>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</si>
  <si>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</si>
  <si>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</si>
  <si>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</si>
  <si>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</si>
  <si>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</si>
  <si>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</si>
  <si>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</si>
  <si>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</si>
  <si>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</si>
  <si>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</si>
  <si>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</si>
  <si>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</si>
  <si>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</si>
  <si>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</si>
  <si>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</si>
  <si>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</si>
  <si>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</si>
  <si>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</si>
  <si>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</si>
  <si>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</si>
  <si>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</si>
  <si>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</si>
  <si>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</si>
  <si>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</si>
  <si>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</si>
  <si>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</si>
  <si>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</si>
  <si>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</si>
  <si>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</si>
  <si>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</si>
  <si>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</si>
  <si>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</si>
  <si>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</si>
  <si>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</si>
  <si>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</si>
  <si>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</si>
  <si>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</si>
  <si>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</si>
  <si>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</si>
  <si>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</si>
  <si>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</si>
  <si>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</si>
  <si>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</si>
  <si>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</si>
  <si>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</si>
  <si>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</si>
  <si>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</si>
  <si>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</si>
  <si>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</si>
  <si>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</si>
  <si>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</si>
  <si>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</si>
  <si>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</si>
  <si>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</si>
  <si>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</si>
  <si>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</si>
  <si>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</si>
  <si>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</si>
  <si>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</si>
  <si>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</si>
  <si>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</si>
  <si>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</si>
  <si>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</si>
  <si>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</si>
  <si>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</si>
  <si>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</si>
  <si>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</si>
  <si>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</si>
  <si>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</si>
  <si>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</si>
  <si>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</si>
  <si>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</si>
  <si>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</si>
  <si>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</si>
  <si>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</si>
  <si>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</si>
  <si>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</si>
  <si>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</si>
  <si>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</si>
  <si>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</si>
  <si>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</si>
  <si>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</si>
  <si>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</si>
  <si>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</si>
  <si>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</si>
  <si>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</si>
  <si>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</si>
  <si>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</si>
  <si>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</si>
  <si>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</si>
  <si>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</si>
  <si>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</si>
  <si>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</si>
  <si>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</si>
  <si>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</si>
  <si>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</si>
  <si>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</si>
  <si>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</si>
  <si>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</si>
  <si>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</si>
  <si>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</si>
  <si>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</si>
  <si>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</si>
  <si>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</si>
  <si>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</si>
  <si>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</si>
  <si>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</si>
  <si>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</si>
  <si>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</si>
  <si>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</si>
  <si>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</si>
  <si>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</si>
  <si>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</si>
  <si>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</si>
  <si>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</si>
  <si>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</si>
  <si>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</si>
  <si>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</si>
  <si>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</si>
  <si>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</si>
  <si>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</si>
  <si>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</si>
  <si>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</si>
  <si>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</si>
  <si>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</si>
  <si>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</si>
  <si>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</si>
  <si>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</si>
  <si>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</si>
  <si>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</si>
  <si>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</si>
  <si>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</si>
  <si>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</si>
  <si>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</si>
  <si>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</si>
  <si>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</si>
  <si>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</si>
  <si>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</si>
  <si>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</si>
  <si>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</si>
  <si>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</si>
  <si>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</si>
  <si>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</si>
  <si>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</si>
  <si>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</si>
  <si>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</si>
  <si>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</si>
  <si>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</si>
  <si>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</si>
  <si>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</si>
  <si>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</si>
  <si>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</si>
  <si>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</si>
  <si>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</si>
  <si>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</si>
  <si>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</si>
  <si>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</si>
  <si>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</si>
  <si>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</si>
  <si>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</si>
  <si>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</si>
  <si>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</si>
  <si>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</si>
  <si>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</si>
  <si>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</si>
  <si>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</si>
  <si>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</si>
  <si>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</si>
  <si>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</si>
  <si>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</si>
  <si>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</si>
  <si>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</si>
  <si>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</si>
  <si>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</si>
  <si>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</si>
  <si>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</si>
  <si>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</si>
  <si>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</si>
  <si>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</si>
  <si>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</si>
  <si>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</si>
  <si>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</si>
  <si>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</si>
  <si>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</si>
  <si>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</si>
  <si>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</si>
  <si>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</si>
  <si>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</si>
  <si>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</si>
  <si>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</si>
  <si>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</si>
  <si>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</si>
  <si>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</si>
  <si>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</si>
  <si>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</si>
  <si>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</si>
  <si>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</si>
  <si>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</si>
  <si>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</si>
  <si>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</si>
  <si>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</si>
  <si>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</si>
  <si>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</si>
  <si>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</si>
  <si>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</si>
  <si>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</si>
  <si>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</si>
  <si>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</si>
  <si>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</si>
  <si>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</si>
  <si>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</si>
  <si>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</si>
  <si>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</si>
  <si>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</si>
  <si>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</si>
  <si>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</si>
  <si>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</si>
  <si>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</si>
  <si>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</si>
  <si>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</si>
  <si>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</si>
  <si>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</si>
  <si>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</si>
  <si>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</si>
  <si>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</si>
  <si>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</si>
  <si>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</si>
  <si>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</si>
  <si>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</si>
  <si>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</si>
  <si>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</si>
  <si>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</si>
  <si>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</si>
  <si>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</si>
  <si>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</si>
  <si>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</si>
  <si>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</si>
  <si>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</si>
  <si>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</si>
  <si>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</si>
  <si>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</si>
  <si>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</si>
  <si>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</si>
  <si>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</si>
  <si>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</si>
  <si>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</si>
  <si>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</si>
  <si>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</si>
  <si>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</si>
  <si>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</si>
  <si>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</si>
  <si>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</si>
  <si>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</si>
  <si>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</si>
  <si>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</si>
  <si>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</si>
  <si>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</si>
  <si>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</si>
  <si>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</si>
  <si>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</si>
  <si>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</si>
  <si>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</si>
  <si>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</si>
  <si>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</si>
  <si>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</si>
  <si>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</si>
  <si>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</si>
  <si>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</si>
  <si>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</si>
  <si>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</si>
  <si>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</si>
  <si>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</si>
  <si>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</si>
  <si>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</si>
  <si>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</si>
  <si>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</si>
  <si>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</si>
  <si>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</si>
  <si>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</si>
  <si>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</si>
  <si>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</si>
  <si>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</si>
  <si>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</si>
  <si>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</si>
  <si>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</si>
  <si>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</si>
  <si>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</si>
  <si>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</si>
  <si>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</si>
  <si>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</si>
  <si>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</si>
  <si>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</si>
  <si>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</si>
  <si>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</si>
  <si>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</si>
  <si>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</si>
  <si>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</si>
  <si>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</si>
  <si>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</si>
  <si>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</si>
  <si>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</si>
  <si>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</si>
  <si>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</si>
  <si>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</si>
  <si>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</si>
  <si>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</si>
  <si>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</si>
  <si>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</si>
  <si>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</si>
  <si>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</si>
  <si>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</si>
  <si>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</si>
  <si>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</si>
  <si>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</si>
  <si>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</si>
  <si>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</si>
  <si>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</si>
  <si>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</si>
  <si>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</si>
  <si>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</si>
  <si>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</si>
  <si>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</si>
  <si>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</si>
  <si>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</si>
  <si>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</si>
  <si>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</si>
  <si>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</si>
  <si>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</si>
  <si>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</si>
  <si>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</si>
  <si>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</si>
  <si>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</si>
  <si>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</si>
  <si>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</si>
  <si>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</si>
  <si>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</si>
  <si>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</si>
  <si>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</si>
  <si>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</si>
  <si>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</si>
  <si>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</si>
  <si>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</si>
  <si>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</si>
  <si>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</si>
  <si>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</si>
  <si>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</si>
  <si>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</si>
  <si>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</si>
  <si>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</si>
  <si>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</si>
  <si>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</si>
  <si>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</si>
  <si>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</si>
  <si>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</si>
  <si>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</si>
  <si>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</si>
  <si>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</si>
  <si>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</si>
  <si>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</si>
  <si>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</si>
  <si>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</si>
  <si>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</si>
  <si>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</si>
  <si>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</si>
  <si>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</si>
  <si>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</si>
  <si>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</si>
  <si>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</si>
  <si>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</si>
  <si>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</si>
  <si>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</si>
  <si>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</si>
  <si>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</si>
  <si>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</si>
  <si>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</si>
  <si>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</si>
  <si>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</si>
  <si>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</si>
  <si>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</si>
  <si>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</si>
  <si>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</si>
  <si>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</si>
  <si>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</si>
  <si>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</si>
  <si>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</si>
  <si>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</si>
  <si>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</si>
  <si>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</si>
  <si>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</si>
  <si>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</si>
  <si>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</si>
  <si>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</si>
  <si>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</si>
  <si>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</si>
  <si>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</si>
  <si>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</si>
  <si>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</si>
  <si>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</si>
  <si>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</si>
  <si>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</si>
  <si>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</si>
  <si>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</si>
  <si>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</si>
  <si>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</si>
  <si>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</si>
  <si>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</si>
  <si>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</si>
  <si>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</si>
  <si>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</si>
  <si>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</si>
  <si>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</si>
  <si>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</si>
  <si>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</si>
  <si>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</si>
  <si>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</si>
  <si>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</si>
  <si>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</si>
  <si>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</si>
  <si>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</si>
  <si>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</si>
  <si>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</si>
  <si>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</si>
  <si>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</si>
  <si>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</si>
  <si>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</si>
  <si>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</si>
  <si>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</si>
  <si>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</si>
  <si>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</si>
  <si>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</si>
  <si>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</si>
  <si>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</si>
  <si>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</si>
  <si>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</si>
  <si>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</si>
  <si>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</si>
  <si>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</si>
  <si>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</si>
  <si>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</si>
  <si>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</si>
  <si>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</si>
  <si>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</si>
  <si>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</si>
  <si>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</si>
  <si>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</si>
  <si>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</si>
  <si>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</si>
  <si>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</si>
  <si>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</si>
  <si>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</si>
  <si>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</si>
  <si>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</si>
  <si>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</si>
  <si>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</si>
  <si>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</si>
  <si>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</si>
  <si>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</si>
  <si>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</si>
  <si>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</si>
  <si>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</si>
  <si>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</si>
  <si>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</si>
  <si>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</si>
  <si>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</si>
  <si>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</si>
  <si>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</si>
  <si>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</si>
  <si>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</si>
  <si>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</si>
  <si>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</si>
  <si>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</si>
  <si>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</si>
  <si>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</si>
  <si>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</si>
  <si>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</si>
  <si>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</si>
  <si>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</si>
  <si>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</si>
  <si>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</si>
  <si>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</si>
  <si>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</si>
  <si>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</si>
  <si>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</si>
  <si>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</si>
  <si>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</si>
  <si>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</si>
  <si>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</si>
  <si>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</si>
  <si>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</si>
  <si>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</si>
  <si>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</si>
  <si>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</si>
  <si>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</si>
  <si>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</si>
  <si>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</si>
  <si>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</si>
  <si>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</si>
  <si>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</si>
  <si>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</si>
  <si>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</si>
  <si>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</si>
  <si>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</si>
  <si>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</si>
  <si>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</si>
  <si>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</si>
  <si>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</si>
  <si>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</si>
  <si>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</si>
  <si>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</si>
  <si>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</si>
  <si>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</si>
  <si>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</si>
  <si>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</si>
  <si>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</si>
  <si>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</si>
  <si>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</si>
  <si>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</si>
  <si>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</si>
  <si>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</si>
  <si>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</si>
  <si>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</si>
  <si>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</si>
  <si>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</si>
  <si>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</si>
  <si>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</si>
  <si>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</si>
  <si>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</si>
  <si>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</si>
  <si>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</si>
  <si>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</si>
  <si>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</si>
  <si>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</si>
  <si>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</si>
  <si>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</si>
  <si>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</si>
  <si>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</si>
  <si>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</si>
  <si>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</si>
  <si>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</si>
  <si>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</si>
  <si>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</si>
  <si>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</si>
  <si>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</si>
  <si>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</si>
  <si>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</si>
  <si>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</si>
  <si>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</si>
  <si>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</si>
  <si>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</si>
  <si>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</si>
  <si>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</si>
  <si>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</si>
  <si>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</si>
  <si>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</si>
  <si>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</si>
  <si>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</si>
  <si>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</si>
  <si>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</si>
  <si>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</si>
  <si>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</si>
  <si>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</si>
  <si>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</si>
  <si>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</si>
  <si>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</si>
  <si>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</si>
  <si>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</si>
  <si>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</si>
  <si>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</si>
  <si>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</si>
  <si>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</si>
  <si>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</si>
  <si>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</si>
  <si>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</si>
  <si>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</si>
  <si>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</si>
  <si>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</si>
  <si>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</si>
  <si>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</si>
  <si>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</si>
  <si>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</si>
  <si>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</si>
  <si>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</si>
  <si>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</si>
  <si>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</si>
  <si>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</si>
  <si>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</si>
  <si>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</si>
  <si>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</si>
  <si>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</si>
  <si>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</si>
  <si>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</si>
  <si>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</si>
  <si>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</si>
  <si>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</si>
  <si>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</si>
  <si>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</si>
  <si>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</si>
  <si>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</si>
  <si>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</si>
  <si>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</si>
  <si>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</si>
  <si>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</si>
  <si>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</si>
  <si>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</si>
  <si>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</si>
  <si>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</si>
  <si>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</si>
  <si>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</si>
  <si>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</si>
  <si>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</si>
  <si>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</si>
  <si>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</si>
  <si>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</si>
  <si>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</si>
  <si>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</si>
  <si>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</si>
  <si>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</si>
  <si>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</si>
  <si>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</si>
  <si>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</si>
  <si>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</si>
  <si>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</si>
  <si>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</si>
  <si>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</si>
  <si>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</si>
  <si>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</si>
  <si>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</si>
  <si>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</si>
  <si>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</si>
  <si>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</si>
  <si>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</si>
  <si>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</si>
  <si>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</si>
  <si>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</si>
  <si>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</si>
  <si>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</si>
  <si>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</si>
  <si>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</si>
  <si>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</si>
  <si>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</si>
  <si>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</si>
  <si>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</si>
  <si>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</si>
  <si>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</si>
  <si>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</si>
  <si>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</si>
  <si>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</si>
  <si>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</si>
  <si>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</si>
  <si>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</si>
  <si>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</si>
  <si>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</si>
  <si>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</si>
  <si>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</si>
  <si>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</si>
  <si>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</si>
  <si>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</si>
  <si>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</si>
  <si>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</si>
  <si>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</si>
  <si>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</si>
  <si>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</si>
  <si>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</si>
  <si>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</si>
  <si>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</si>
  <si>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</si>
  <si>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</si>
  <si>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</si>
  <si>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</si>
  <si>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</si>
  <si>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</si>
  <si>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</si>
  <si>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</si>
  <si>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</si>
  <si>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</si>
  <si>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</si>
  <si>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</si>
  <si>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</si>
  <si>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</si>
  <si>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</si>
  <si>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</si>
  <si>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</si>
  <si>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</si>
  <si>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</si>
  <si>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</si>
  <si>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</si>
  <si>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</si>
  <si>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</si>
  <si>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</si>
  <si>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</si>
  <si>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</si>
  <si>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</si>
  <si>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</si>
  <si>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</si>
  <si>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</si>
  <si>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</si>
  <si>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</si>
  <si>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</si>
  <si>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</si>
  <si>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</si>
  <si>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</si>
  <si>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</si>
  <si>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</si>
  <si>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</si>
  <si>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</si>
  <si>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</si>
  <si>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</si>
  <si>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</si>
  <si>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</si>
  <si>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</si>
  <si>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</si>
  <si>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</si>
  <si>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</si>
  <si>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</si>
  <si>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</si>
  <si>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</si>
  <si>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</si>
  <si>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</si>
  <si>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</si>
  <si>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</si>
  <si>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</si>
  <si>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</si>
  <si>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</si>
  <si>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</si>
  <si>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</si>
  <si>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</si>
  <si>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</si>
  <si>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</si>
  <si>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</si>
  <si>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</si>
  <si>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</si>
  <si>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</si>
  <si>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</si>
  <si>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</si>
  <si>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</si>
  <si>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</si>
  <si>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</si>
  <si>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</si>
  <si>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</si>
  <si>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</si>
  <si>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</si>
  <si>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</si>
  <si>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</si>
  <si>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</si>
  <si>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</si>
  <si>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</si>
  <si>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</si>
  <si>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</si>
  <si>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</si>
  <si>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</si>
  <si>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</si>
  <si>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</si>
  <si>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</si>
  <si>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</si>
  <si>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</si>
  <si>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</si>
  <si>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</si>
  <si>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</si>
  <si>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</si>
  <si>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</si>
  <si>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</si>
  <si>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</si>
  <si>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</si>
  <si>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</si>
  <si>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</si>
  <si>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</si>
  <si>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</si>
  <si>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</si>
  <si>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</si>
  <si>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</si>
  <si>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</si>
  <si>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</si>
  <si>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</si>
  <si>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</si>
  <si>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</si>
  <si>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</si>
  <si>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</si>
  <si>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</si>
  <si>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</si>
  <si>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</si>
  <si>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</si>
  <si>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</si>
  <si>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</si>
  <si>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</si>
  <si>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</si>
  <si>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</si>
  <si>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</si>
  <si>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</si>
  <si>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</si>
  <si>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</si>
  <si>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</si>
  <si>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</si>
  <si>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</si>
  <si>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</si>
  <si>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</si>
  <si>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</si>
  <si>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</si>
  <si>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</si>
  <si>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</si>
  <si>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</si>
  <si>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</si>
  <si>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</si>
  <si>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</si>
  <si>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</si>
  <si>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</si>
  <si>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</si>
  <si>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</si>
  <si>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</si>
  <si>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</si>
  <si>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</si>
  <si>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</si>
  <si>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</si>
  <si>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</si>
  <si>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</si>
  <si>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</si>
  <si>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</si>
  <si>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</si>
  <si>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</si>
  <si>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</si>
  <si>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</si>
  <si>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</si>
  <si>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</si>
  <si>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</si>
  <si>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</si>
  <si>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</si>
  <si>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</si>
  <si>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</si>
  <si>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</si>
  <si>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</si>
  <si>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</si>
  <si>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</si>
  <si>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</si>
  <si>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</si>
  <si>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</si>
  <si>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</si>
  <si>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</si>
  <si>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</si>
  <si>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</si>
  <si>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</si>
  <si>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</si>
  <si>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</si>
  <si>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</si>
  <si>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</si>
  <si>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</si>
  <si>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</si>
  <si>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</si>
  <si>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</si>
  <si>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</si>
  <si>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</si>
  <si>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</si>
  <si>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</si>
  <si>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</si>
  <si>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</si>
  <si>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</si>
  <si>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</si>
  <si>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</si>
  <si>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</si>
  <si>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</si>
  <si>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</si>
  <si>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</si>
  <si>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</si>
  <si>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</si>
  <si>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</si>
  <si>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</si>
  <si>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</si>
  <si>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</si>
  <si>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</si>
  <si>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</si>
  <si>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</si>
  <si>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</si>
  <si>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</si>
  <si>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</si>
  <si>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</si>
  <si>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</si>
  <si>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</si>
  <si>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</si>
  <si>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</si>
  <si>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</si>
  <si>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</si>
  <si>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</si>
  <si>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</si>
  <si>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</si>
  <si>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</si>
  <si>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</si>
  <si>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</si>
  <si>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</si>
  <si>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</si>
  <si>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</si>
  <si>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</si>
  <si>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</si>
  <si>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</si>
  <si>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</si>
  <si>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</si>
  <si>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</si>
  <si>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</si>
  <si>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</si>
  <si>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</si>
  <si>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</si>
  <si>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</si>
  <si>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</si>
  <si>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</si>
  <si>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</si>
  <si>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</si>
  <si>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</si>
  <si>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</si>
  <si>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</si>
  <si>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</si>
  <si>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</si>
  <si>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</si>
  <si>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</si>
  <si>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</si>
  <si>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</si>
  <si>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</si>
  <si>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</si>
  <si>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</si>
  <si>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</si>
  <si>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</si>
  <si>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</si>
  <si>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</si>
  <si>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</si>
  <si>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</si>
  <si>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</si>
  <si>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</si>
  <si>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</si>
  <si>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</si>
  <si>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</si>
  <si>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</si>
  <si>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</si>
  <si>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</si>
  <si>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</si>
  <si>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</si>
  <si>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</si>
  <si>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</si>
  <si>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</si>
  <si>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</si>
  <si>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</si>
  <si>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</si>
  <si>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</si>
  <si>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</si>
  <si>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</si>
  <si>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</si>
  <si>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</si>
  <si>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</si>
  <si>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</si>
  <si>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</si>
  <si>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</si>
  <si>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</si>
  <si>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</si>
  <si>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</si>
  <si>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</si>
  <si>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</si>
  <si>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</si>
  <si>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</si>
  <si>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</si>
  <si>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</si>
  <si>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</si>
  <si>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</si>
  <si>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</si>
  <si>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</si>
  <si>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</si>
  <si>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</si>
  <si>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</si>
  <si>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</si>
  <si>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</si>
  <si>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</si>
  <si>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</si>
  <si>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</si>
  <si>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</si>
  <si>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</si>
  <si>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</si>
  <si>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</si>
  <si>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</si>
  <si>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</si>
  <si>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</si>
  <si>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</si>
  <si>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</si>
  <si>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</si>
  <si>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</si>
  <si>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</si>
  <si>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</si>
  <si>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</si>
  <si>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</si>
  <si>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</si>
  <si>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</si>
  <si>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</si>
  <si>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</si>
  <si>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</si>
  <si>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</si>
  <si>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</si>
  <si>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</si>
  <si>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</si>
  <si>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</si>
  <si>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</si>
  <si>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</si>
  <si>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</si>
  <si>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</si>
  <si>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</si>
  <si>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</si>
  <si>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</si>
  <si>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</si>
  <si>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</si>
  <si>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</si>
  <si>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</si>
  <si>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</si>
  <si>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</si>
  <si>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</si>
  <si>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</si>
  <si>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</si>
  <si>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</si>
  <si>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</si>
  <si>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</si>
  <si>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</si>
  <si>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</si>
  <si>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</si>
  <si>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</si>
  <si>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</si>
  <si>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</si>
  <si>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</si>
  <si>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</si>
  <si>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</si>
  <si>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</si>
  <si>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</si>
  <si>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</si>
  <si>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</si>
  <si>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</si>
  <si>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</si>
  <si>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</si>
  <si>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</si>
  <si>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</si>
  <si>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</si>
  <si>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</si>
  <si>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</si>
  <si>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</si>
  <si>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</si>
  <si>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</si>
  <si>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</si>
  <si>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</si>
  <si>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</si>
  <si>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</si>
  <si>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</si>
  <si>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</si>
  <si>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</si>
  <si>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</si>
  <si>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</si>
  <si>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</si>
  <si>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</si>
  <si>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</si>
  <si>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</si>
  <si>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</si>
  <si>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</si>
  <si>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</si>
  <si>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</si>
  <si>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</si>
  <si>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</si>
  <si>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</si>
  <si>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</si>
  <si>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</si>
  <si>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</si>
  <si>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</si>
  <si>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</si>
  <si>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</si>
  <si>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</si>
  <si>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</si>
  <si>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</si>
  <si>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</si>
  <si>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</si>
  <si>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</si>
  <si>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</si>
  <si>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</si>
  <si>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</si>
  <si>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</si>
  <si>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</si>
  <si>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</si>
  <si>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</si>
  <si>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</si>
  <si>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</si>
  <si>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</si>
  <si>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</si>
  <si>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</si>
  <si>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</si>
  <si>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</si>
  <si>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</si>
  <si>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</si>
  <si>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</si>
  <si>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</si>
  <si>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</si>
  <si>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</si>
  <si>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</si>
  <si>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</si>
  <si>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</si>
  <si>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</si>
  <si>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</si>
  <si>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</si>
  <si>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</si>
  <si>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</si>
  <si>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</si>
  <si>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</si>
  <si>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</si>
  <si>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</si>
  <si>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</si>
  <si>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</si>
  <si>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</si>
  <si>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</si>
  <si>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</si>
  <si>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</si>
  <si>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</si>
  <si>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</si>
  <si>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</si>
  <si>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</si>
  <si>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</si>
  <si>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</si>
  <si>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</si>
  <si>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</si>
  <si>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</si>
  <si>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</si>
  <si>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</si>
  <si>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</si>
  <si>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</si>
  <si>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</si>
  <si>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</si>
  <si>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</si>
  <si>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</si>
  <si>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</si>
  <si>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</si>
  <si>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</si>
  <si>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</si>
  <si>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</si>
  <si>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</si>
  <si>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</si>
  <si>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</si>
  <si>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</si>
  <si>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</si>
  <si>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</si>
  <si>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</si>
  <si>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</si>
  <si>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</si>
  <si>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</si>
  <si>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</si>
  <si>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</si>
  <si>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</si>
  <si>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</si>
  <si>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</si>
  <si>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</si>
  <si>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</si>
  <si>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</si>
  <si>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</si>
  <si>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</si>
  <si>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</si>
  <si>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</si>
  <si>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</si>
  <si>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</si>
  <si>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</si>
  <si>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</si>
  <si>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</si>
  <si>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</si>
  <si>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</si>
  <si>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</si>
  <si>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</si>
  <si>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</si>
  <si>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</si>
  <si>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</si>
  <si>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</si>
  <si>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</si>
  <si>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</si>
  <si>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</si>
  <si>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</si>
  <si>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</si>
  <si>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</si>
  <si>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</si>
  <si>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</si>
  <si>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</si>
  <si>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</si>
  <si>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</si>
  <si>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</si>
  <si>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</si>
  <si>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</si>
  <si>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</si>
  <si>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</si>
  <si>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</si>
  <si>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</si>
  <si>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</si>
  <si>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</si>
  <si>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</si>
  <si>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</si>
  <si>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</si>
  <si>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</si>
  <si>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</si>
  <si>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</si>
  <si>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</si>
  <si>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</si>
  <si>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</si>
  <si>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</si>
  <si>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</si>
  <si>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</si>
  <si>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</si>
  <si>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</si>
  <si>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</si>
  <si>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</si>
  <si>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</si>
  <si>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</si>
  <si>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</si>
  <si>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</si>
  <si>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</si>
  <si>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</si>
  <si>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</si>
  <si>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</si>
  <si>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</si>
  <si>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</si>
  <si>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</si>
  <si>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</si>
  <si>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</si>
  <si>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</si>
  <si>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</si>
  <si>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</si>
  <si>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</si>
  <si>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</si>
  <si>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</si>
  <si>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</si>
  <si>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</si>
  <si>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</si>
  <si>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</si>
  <si>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</si>
  <si>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</si>
  <si>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</si>
  <si>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</si>
  <si>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</si>
  <si>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</si>
  <si>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</si>
  <si>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</si>
  <si>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</si>
  <si>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</si>
  <si>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</si>
  <si>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</si>
  <si>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</si>
  <si>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</si>
  <si>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</si>
  <si>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</si>
  <si>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</si>
  <si>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</si>
  <si>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</si>
  <si>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</si>
  <si>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</si>
  <si>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</si>
  <si>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</si>
  <si>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</si>
  <si>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</si>
  <si>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</si>
  <si>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</si>
  <si>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</si>
  <si>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</si>
  <si>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</si>
  <si>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</si>
  <si>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</si>
  <si>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</si>
  <si>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</si>
  <si>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</si>
  <si>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</si>
  <si>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</si>
  <si>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</si>
  <si>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</si>
  <si>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</si>
  <si>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</si>
  <si>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</si>
  <si>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</si>
  <si>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</si>
  <si>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</si>
  <si>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</si>
  <si>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</si>
  <si>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</si>
  <si>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</si>
  <si>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</si>
  <si>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</si>
  <si>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</si>
  <si>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</si>
  <si>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</si>
  <si>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</si>
  <si>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</si>
  <si>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</si>
  <si>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</si>
  <si>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</si>
  <si>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</si>
  <si>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</si>
  <si>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</si>
  <si>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</si>
  <si>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</si>
  <si>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</si>
  <si>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</si>
  <si>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</si>
  <si>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</si>
  <si>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</si>
  <si>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</si>
  <si>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</si>
  <si>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</si>
  <si>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</si>
  <si>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</si>
  <si>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</si>
  <si>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</si>
  <si>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</si>
  <si>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</si>
  <si>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</si>
  <si>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</si>
  <si>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</si>
  <si>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</si>
  <si>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</si>
  <si>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</si>
  <si>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</si>
  <si>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</si>
  <si>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</si>
  <si>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</si>
  <si>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</si>
  <si>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</si>
  <si>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</si>
  <si>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</si>
  <si>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</si>
  <si>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</si>
  <si>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</si>
  <si>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</si>
  <si>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</si>
  <si>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</si>
  <si>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</si>
  <si>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</si>
  <si>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</si>
  <si>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</si>
  <si>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</si>
  <si>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</si>
  <si>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</si>
  <si>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</si>
  <si>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</si>
  <si>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</si>
  <si>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</si>
  <si>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</si>
  <si>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</si>
  <si>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</si>
  <si>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</si>
  <si>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</si>
  <si>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</si>
  <si>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</si>
  <si>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</si>
  <si>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</si>
  <si>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</si>
  <si>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</si>
  <si>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</si>
  <si>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</si>
  <si>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</si>
  <si>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</si>
  <si>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</si>
  <si>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</si>
  <si>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</si>
  <si>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</si>
  <si>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</si>
  <si>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</si>
  <si>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</si>
  <si>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</si>
  <si>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</si>
  <si>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</si>
  <si>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</si>
  <si>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</si>
  <si>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</si>
  <si>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</si>
  <si>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</si>
  <si>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</si>
  <si>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</si>
  <si>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</si>
  <si>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</si>
  <si>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</si>
  <si>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</si>
  <si>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</si>
  <si>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</si>
  <si>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</si>
  <si>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</si>
  <si>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</si>
  <si>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</si>
  <si>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</si>
  <si>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</si>
  <si>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</si>
  <si>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</si>
  <si>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</si>
  <si>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</si>
  <si>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</si>
  <si>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</si>
  <si>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</si>
  <si>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</si>
  <si>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</si>
  <si>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</si>
  <si>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</si>
  <si>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</si>
  <si>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</si>
  <si>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</si>
  <si>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</si>
  <si>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</si>
  <si>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</si>
  <si>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</si>
  <si>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</si>
  <si>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</si>
  <si>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</si>
  <si>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</si>
  <si>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</si>
  <si>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</si>
  <si>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</si>
  <si>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</si>
  <si>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</si>
  <si>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</si>
  <si>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</si>
  <si>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</si>
  <si>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</si>
  <si>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</si>
  <si>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</si>
  <si>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</si>
  <si>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</si>
  <si>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</si>
  <si>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</si>
  <si>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</si>
  <si>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</si>
  <si>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</si>
  <si>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</si>
  <si>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</si>
  <si>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</si>
  <si>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</si>
  <si>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</si>
  <si>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</si>
  <si>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</si>
  <si>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</si>
  <si>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</si>
  <si>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</si>
  <si>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</si>
  <si>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</si>
  <si>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</si>
  <si>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</si>
  <si>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</si>
  <si>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</si>
  <si>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</si>
  <si>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</si>
  <si>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</si>
  <si>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</si>
  <si>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</si>
  <si>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</si>
  <si>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</si>
  <si>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</si>
  <si>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</si>
  <si>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</si>
  <si>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</si>
  <si>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</si>
  <si>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</si>
  <si>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</si>
  <si>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</si>
  <si>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</si>
  <si>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</si>
  <si>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</si>
  <si>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</si>
  <si>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</si>
  <si>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</si>
  <si>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</si>
  <si>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</si>
  <si>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</si>
  <si>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</si>
  <si>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</si>
  <si>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</si>
  <si>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</si>
  <si>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</si>
  <si>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</si>
  <si>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</si>
  <si>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</si>
  <si>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</si>
  <si>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</si>
  <si>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</si>
  <si>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</si>
  <si>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</si>
  <si>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</si>
  <si>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</si>
  <si>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</si>
  <si>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</si>
  <si>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</si>
  <si>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</si>
  <si>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</si>
  <si>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</si>
  <si>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</si>
  <si>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</si>
  <si>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</si>
  <si>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</si>
  <si>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</si>
  <si>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</si>
  <si>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</si>
  <si>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</si>
  <si>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</si>
  <si>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</si>
  <si>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</si>
  <si>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</si>
  <si>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</si>
  <si>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</si>
  <si>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</si>
  <si>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</si>
  <si>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</si>
  <si>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</si>
  <si>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</si>
  <si>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</si>
  <si>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</si>
  <si>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</si>
  <si>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</si>
  <si>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</si>
  <si>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</si>
  <si>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</si>
  <si>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</si>
  <si>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</si>
  <si>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</si>
  <si>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</si>
  <si>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</si>
  <si>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</si>
  <si>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</si>
  <si>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</si>
  <si>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</si>
  <si>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</si>
  <si>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</si>
  <si>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</si>
  <si>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</si>
  <si>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</si>
  <si>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</si>
  <si>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</si>
  <si>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</si>
  <si>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</si>
  <si>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</si>
  <si>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</si>
  <si>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</si>
  <si>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</si>
  <si>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</si>
  <si>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</si>
  <si>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</si>
  <si>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</si>
  <si>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</si>
  <si>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</si>
  <si>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</si>
  <si>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</si>
  <si>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</si>
  <si>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</si>
  <si>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</si>
  <si>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</si>
  <si>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</si>
  <si>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</si>
  <si>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</si>
  <si>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</si>
  <si>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</si>
  <si>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</si>
  <si>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</si>
  <si>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</si>
  <si>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</si>
  <si>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</si>
  <si>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</si>
  <si>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</si>
  <si>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</si>
  <si>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</si>
  <si>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</si>
  <si>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</si>
  <si>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</si>
  <si>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</si>
  <si>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</si>
  <si>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</si>
  <si>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</si>
  <si>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</si>
  <si>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</si>
  <si>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</si>
  <si>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</si>
  <si>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</si>
  <si>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</si>
  <si>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</si>
  <si>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</si>
  <si>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</si>
  <si>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</si>
  <si>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</si>
  <si>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</si>
  <si>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</si>
  <si>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</si>
  <si>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</si>
  <si>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</si>
  <si>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</si>
  <si>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</si>
  <si>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</si>
  <si>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</si>
  <si>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</si>
  <si>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</si>
  <si>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</si>
  <si>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</si>
  <si>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</si>
  <si>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</si>
  <si>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</si>
  <si>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</si>
  <si>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</si>
  <si>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</si>
  <si>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</si>
  <si>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</si>
  <si>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</si>
  <si>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</si>
  <si>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</si>
  <si>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</si>
  <si>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</si>
  <si>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</si>
  <si>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</si>
  <si>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</si>
  <si>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</si>
  <si>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</si>
  <si>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</si>
  <si>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</si>
  <si>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</si>
  <si>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</si>
  <si>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</si>
  <si>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</si>
  <si>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</si>
  <si>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</si>
  <si>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</si>
  <si>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</si>
  <si>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</si>
  <si>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</si>
  <si>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</si>
  <si>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</si>
  <si>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</si>
  <si>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</si>
  <si>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</si>
  <si>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</si>
  <si>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</si>
  <si>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</si>
  <si>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</si>
  <si>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</si>
  <si>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</si>
  <si>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</si>
  <si>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</si>
  <si>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</si>
  <si>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</si>
  <si>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</si>
  <si>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</si>
  <si>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</si>
  <si>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</si>
  <si>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</si>
  <si>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</si>
  <si>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</si>
  <si>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</si>
  <si>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</si>
  <si>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</si>
  <si>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</si>
  <si>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</si>
  <si>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</si>
  <si>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</si>
  <si>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</si>
  <si>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</si>
  <si>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</si>
  <si>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</si>
  <si>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</si>
  <si>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</si>
  <si>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</si>
  <si>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</si>
  <si>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</si>
  <si>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</si>
  <si>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</si>
  <si>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</si>
  <si>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</si>
  <si>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</si>
  <si>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</si>
  <si>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</si>
  <si>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</si>
  <si>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</si>
  <si>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</si>
  <si>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</si>
  <si>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</si>
  <si>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</si>
  <si>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</si>
  <si>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</si>
  <si>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</si>
  <si>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</si>
  <si>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</si>
  <si>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</si>
  <si>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</si>
  <si>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</si>
  <si>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</si>
  <si>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</si>
  <si>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</si>
  <si>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</si>
  <si>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</si>
  <si>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</si>
  <si>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</si>
  <si>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</si>
  <si>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</si>
  <si>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</si>
  <si>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</si>
  <si>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</si>
  <si>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</si>
  <si>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</si>
  <si>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</si>
  <si>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</si>
  <si>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</si>
  <si>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</si>
  <si>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</si>
  <si>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</si>
  <si>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</si>
  <si>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</si>
  <si>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</si>
  <si>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</si>
  <si>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</si>
  <si>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</si>
  <si>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</si>
  <si>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</si>
  <si>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</si>
  <si>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</si>
  <si>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</si>
  <si>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</si>
  <si>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</si>
  <si>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</si>
  <si>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</si>
  <si>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</si>
  <si>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</si>
  <si>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</si>
  <si>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</si>
  <si>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</si>
  <si>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</si>
  <si>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</si>
  <si>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</si>
  <si>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</si>
  <si>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</si>
  <si>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</si>
  <si>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</si>
  <si>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</si>
  <si>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</si>
  <si>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</si>
  <si>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</si>
  <si>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</si>
  <si>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</si>
  <si>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</si>
  <si>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</si>
  <si>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</si>
  <si>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</si>
  <si>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</si>
  <si>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</si>
  <si>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</si>
  <si>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</si>
  <si>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</si>
  <si>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</si>
  <si>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</si>
  <si>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</si>
  <si>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</si>
  <si>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</si>
  <si>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</si>
  <si>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</si>
  <si>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</si>
  <si>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</si>
  <si>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</si>
  <si>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</si>
  <si>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</si>
  <si>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</si>
  <si>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</si>
  <si>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</si>
  <si>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</si>
  <si>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</si>
  <si>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</si>
  <si>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</si>
  <si>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</si>
  <si>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</si>
  <si>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</si>
  <si>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</si>
  <si>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</si>
  <si>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</si>
  <si>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</si>
  <si>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</si>
  <si>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</si>
  <si>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</si>
  <si>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</si>
  <si>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</si>
  <si>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</si>
  <si>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</si>
  <si>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</si>
  <si>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</si>
  <si>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</si>
  <si>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</si>
  <si>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</si>
  <si>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</si>
  <si>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</si>
  <si>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</si>
  <si>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</si>
  <si>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</si>
  <si>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</si>
  <si>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</si>
  <si>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</si>
  <si>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</si>
  <si>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</si>
  <si>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</si>
  <si>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</si>
  <si>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</si>
  <si>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</si>
  <si>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</si>
  <si>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</si>
  <si>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</si>
  <si>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</si>
  <si>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</si>
  <si>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</si>
  <si>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</si>
  <si>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</si>
  <si>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</si>
  <si>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</si>
  <si>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</si>
  <si>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</si>
  <si>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</si>
  <si>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</si>
  <si>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</si>
  <si>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</si>
  <si>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</si>
  <si>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</si>
  <si>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</si>
  <si>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</si>
  <si>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</si>
  <si>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</si>
  <si>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</si>
  <si>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</si>
  <si>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</si>
  <si>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</si>
  <si>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</si>
  <si>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</si>
  <si>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</si>
  <si>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</si>
  <si>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</si>
  <si>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</si>
  <si>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</si>
  <si>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</si>
  <si>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</si>
  <si>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</si>
  <si>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</si>
  <si>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</si>
  <si>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</si>
  <si>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</si>
  <si>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</si>
  <si>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</si>
  <si>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</si>
  <si>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</si>
  <si>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</si>
  <si>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</si>
  <si>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</si>
  <si>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</si>
  <si>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</si>
  <si>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</si>
  <si>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</si>
  <si>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</si>
  <si>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</si>
  <si>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</si>
  <si>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</si>
  <si>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</si>
  <si>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</si>
  <si>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</si>
  <si>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</si>
  <si>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</si>
  <si>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</si>
  <si>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</si>
  <si>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</si>
  <si>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</si>
  <si>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</si>
  <si>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</si>
  <si>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</si>
  <si>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</si>
  <si>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</si>
  <si>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</si>
  <si>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</si>
  <si>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</si>
  <si>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</si>
  <si>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</si>
  <si>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</si>
  <si>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</si>
  <si>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</si>
  <si>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</si>
  <si>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</si>
  <si>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</si>
  <si>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</si>
  <si>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</si>
  <si>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</si>
  <si>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</si>
  <si>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</si>
  <si>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</si>
  <si>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</si>
  <si>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</si>
  <si>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</si>
  <si>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</si>
  <si>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</si>
  <si>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</si>
  <si>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</si>
  <si>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</si>
  <si>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</si>
  <si>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</si>
  <si>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</si>
  <si>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</si>
  <si>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</si>
  <si>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</si>
  <si>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</si>
  <si>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</si>
  <si>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</si>
  <si>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</si>
  <si>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</si>
  <si>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</si>
  <si>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</si>
  <si>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</si>
  <si>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</si>
  <si>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</si>
  <si>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</si>
  <si>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</si>
  <si>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</si>
  <si>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</si>
  <si>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</si>
  <si>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</si>
  <si>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</si>
  <si>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</si>
  <si>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</si>
  <si>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</si>
  <si>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</si>
  <si>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</si>
  <si>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</si>
  <si>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</si>
  <si>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</si>
  <si>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</si>
  <si>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</si>
  <si>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</si>
  <si>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</si>
  <si>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</si>
  <si>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</si>
  <si>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</si>
  <si>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</si>
  <si>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</si>
  <si>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</si>
  <si>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</si>
  <si>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</si>
  <si>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</si>
  <si>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</si>
  <si>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</si>
  <si>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</si>
  <si>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</si>
  <si>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</si>
  <si>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</si>
  <si>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</si>
  <si>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</si>
  <si>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</si>
  <si>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</si>
  <si>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</si>
  <si>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</si>
  <si>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</si>
  <si>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</si>
  <si>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</si>
  <si>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</si>
  <si>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</si>
  <si>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</si>
  <si>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</si>
  <si>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</si>
  <si>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</si>
  <si>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</si>
  <si>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</si>
  <si>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</si>
  <si>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</si>
  <si>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</si>
  <si>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</si>
  <si>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</si>
  <si>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</si>
  <si>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</si>
  <si>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</si>
  <si>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</si>
  <si>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</si>
  <si>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</si>
  <si>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</si>
  <si>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</si>
  <si>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</si>
  <si>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</si>
  <si>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</si>
  <si>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</si>
  <si>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</si>
  <si>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</si>
  <si>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</si>
  <si>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</si>
  <si>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</si>
  <si>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</si>
  <si>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</si>
  <si>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</si>
  <si>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</si>
  <si>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</si>
  <si>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</si>
  <si>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</si>
  <si>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</si>
  <si>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</si>
  <si>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</si>
  <si>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</si>
  <si>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</si>
  <si>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</si>
  <si>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</si>
  <si>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</si>
  <si>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</si>
  <si>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</si>
  <si>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</si>
  <si>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</si>
  <si>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</si>
  <si>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</si>
  <si>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</si>
  <si>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</si>
  <si>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</si>
  <si>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</si>
  <si>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</si>
  <si>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</si>
  <si>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</si>
  <si>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</si>
  <si>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</si>
  <si>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</si>
  <si>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</si>
  <si>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</si>
  <si>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</si>
  <si>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</si>
  <si>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</si>
  <si>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</si>
  <si>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</si>
  <si>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</si>
  <si>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</si>
  <si>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</si>
  <si>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</si>
  <si>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</si>
  <si>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</si>
  <si>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</si>
  <si>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</si>
  <si>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</si>
  <si>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</si>
  <si>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</si>
  <si>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</si>
  <si>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</si>
  <si>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</si>
  <si>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</si>
  <si>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</si>
  <si>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</si>
  <si>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</si>
  <si>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</si>
  <si>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</si>
  <si>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</si>
  <si>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</si>
  <si>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</si>
  <si>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</si>
  <si>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</si>
  <si>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</si>
  <si>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</si>
  <si>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</si>
  <si>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</si>
  <si>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</si>
  <si>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</si>
  <si>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</si>
  <si>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</si>
  <si>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</si>
  <si>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</si>
  <si>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</si>
  <si>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</si>
  <si>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</si>
  <si>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</si>
  <si>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</si>
  <si>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</si>
  <si>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</si>
  <si>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</si>
  <si>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</si>
  <si>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</si>
  <si>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</si>
  <si>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</si>
  <si>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</si>
  <si>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</si>
  <si>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</si>
  <si>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</si>
  <si>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</si>
  <si>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</si>
  <si>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</si>
  <si>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</si>
  <si>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</si>
  <si>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</si>
  <si>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</si>
  <si>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</si>
  <si>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</si>
  <si>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</si>
  <si>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</si>
  <si>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</si>
  <si>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</si>
  <si>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</si>
  <si>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</si>
  <si>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</si>
  <si>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</si>
  <si>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</si>
  <si>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</si>
  <si>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</si>
  <si>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</si>
  <si>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</si>
  <si>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</si>
  <si>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</si>
  <si>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</si>
  <si>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</si>
  <si>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</si>
  <si>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</si>
  <si>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</si>
  <si>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</si>
  <si>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</si>
  <si>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</si>
  <si>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</si>
  <si>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</si>
  <si>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</si>
  <si>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</si>
  <si>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</si>
  <si>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</si>
  <si>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</si>
  <si>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</si>
  <si>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</si>
  <si>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</si>
  <si>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</si>
  <si>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</si>
  <si>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</si>
  <si>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</si>
  <si>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</si>
  <si>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</si>
  <si>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</si>
  <si>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</si>
  <si>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</si>
  <si>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</si>
  <si>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</si>
  <si>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</si>
  <si>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</si>
  <si>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</si>
  <si>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</si>
  <si>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</si>
  <si>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</si>
  <si>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</si>
  <si>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</si>
  <si>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</si>
  <si>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</si>
  <si>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</si>
  <si>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</si>
  <si>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</si>
  <si>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</si>
  <si>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</si>
  <si>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</si>
  <si>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</si>
  <si>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</si>
  <si>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</si>
  <si>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</si>
  <si>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</si>
  <si>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</si>
  <si>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</si>
  <si>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</si>
  <si>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</si>
  <si>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</si>
  <si>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</si>
  <si>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</si>
  <si>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</si>
  <si>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</si>
  <si>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</si>
  <si>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</si>
  <si>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</si>
  <si>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</si>
  <si>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</si>
  <si>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</si>
  <si>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</si>
  <si>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</si>
  <si>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</si>
  <si>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</si>
  <si>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</si>
  <si>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</si>
  <si>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</si>
  <si>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</si>
  <si>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</si>
  <si>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</si>
  <si>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</si>
  <si>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</si>
  <si>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</si>
  <si>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</si>
  <si>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</si>
  <si>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</si>
  <si>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</si>
  <si>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</si>
  <si>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</si>
  <si>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</si>
  <si>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</si>
  <si>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</si>
  <si>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</si>
  <si>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</si>
  <si>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</si>
  <si>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</si>
  <si>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</si>
  <si>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</si>
  <si>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</si>
  <si>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</si>
  <si>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</si>
  <si>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</si>
  <si>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</si>
  <si>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</si>
  <si>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</si>
  <si>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</si>
  <si>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</si>
  <si>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</si>
  <si>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</si>
  <si>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</si>
  <si>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</si>
  <si>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</si>
  <si>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</si>
  <si>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</si>
  <si>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</si>
  <si>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</si>
  <si>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</si>
  <si>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</si>
  <si>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</si>
  <si>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</si>
  <si>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</si>
  <si>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</si>
  <si>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</si>
  <si>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</si>
  <si>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</si>
  <si>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</si>
  <si>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</si>
  <si>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</si>
  <si>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</si>
  <si>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</si>
  <si>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</si>
  <si>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</si>
  <si>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</si>
  <si>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</si>
  <si>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</si>
  <si>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</si>
  <si>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</si>
  <si>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</si>
  <si>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</si>
  <si>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</si>
  <si>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</si>
  <si>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</si>
  <si>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</si>
  <si>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</si>
  <si>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</si>
  <si>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</si>
  <si>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</si>
  <si>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</si>
  <si>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</si>
  <si>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</si>
  <si>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</si>
  <si>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</si>
  <si>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</si>
  <si>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</si>
  <si>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</si>
  <si>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</si>
  <si>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</si>
  <si>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</si>
  <si>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</si>
  <si>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</si>
  <si>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</si>
  <si>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</si>
  <si>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</si>
  <si>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</si>
  <si>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</si>
  <si>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</si>
  <si>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</si>
  <si>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</si>
  <si>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</si>
  <si>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</si>
  <si>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</si>
  <si>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</si>
  <si>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</si>
  <si>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</si>
  <si>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</si>
  <si>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</si>
  <si>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</si>
  <si>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</si>
  <si>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</si>
  <si>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</si>
  <si>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</si>
  <si>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</si>
  <si>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</si>
  <si>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</si>
  <si>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</si>
  <si>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</si>
  <si>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</si>
  <si>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</si>
  <si>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</si>
  <si>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</si>
  <si>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</si>
  <si>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</si>
  <si>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</si>
  <si>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</si>
  <si>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</si>
  <si>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</si>
  <si>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</si>
  <si>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</si>
  <si>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</si>
  <si>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</si>
  <si>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</si>
  <si>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</si>
  <si>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</si>
  <si>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</si>
  <si>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</si>
  <si>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</si>
  <si>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</si>
  <si>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</si>
  <si>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</si>
  <si>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</si>
  <si>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</si>
  <si>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</si>
  <si>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</si>
  <si>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</si>
  <si>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</si>
  <si>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</si>
  <si>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</si>
  <si>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</si>
  <si>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</si>
  <si>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</si>
  <si>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</si>
  <si>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</si>
  <si>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</si>
  <si>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</si>
  <si>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</si>
  <si>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</si>
  <si>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</si>
  <si>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</si>
  <si>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</si>
  <si>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</si>
  <si>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</si>
  <si>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</si>
  <si>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</si>
  <si>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</si>
  <si>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</si>
  <si>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</si>
  <si>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</si>
  <si>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</si>
  <si>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</si>
  <si>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</si>
  <si>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</si>
  <si>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</si>
  <si>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</si>
  <si>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</si>
  <si>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</si>
  <si>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</si>
  <si>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</si>
  <si>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</si>
  <si>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</si>
  <si>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</si>
  <si>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</si>
  <si>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</si>
  <si>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</si>
  <si>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</si>
  <si>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</si>
  <si>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</si>
  <si>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</si>
  <si>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</si>
  <si>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</si>
  <si>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</si>
  <si>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</si>
  <si>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</si>
  <si>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</si>
  <si>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</si>
  <si>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</si>
  <si>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</si>
  <si>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</si>
  <si>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</si>
  <si>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</si>
  <si>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</si>
  <si>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</si>
  <si>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</si>
  <si>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</si>
  <si>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</si>
  <si>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</si>
  <si>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</si>
  <si>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</si>
  <si>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</si>
  <si>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</si>
  <si>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</si>
  <si>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</si>
  <si>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</si>
  <si>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</si>
  <si>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</si>
  <si>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</si>
  <si>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</si>
  <si>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</si>
  <si>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</si>
  <si>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</si>
  <si>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</si>
  <si>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</si>
  <si>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</si>
  <si>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</si>
  <si>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</si>
  <si>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</si>
  <si>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</si>
  <si>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</si>
  <si>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</si>
  <si>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</si>
  <si>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</si>
  <si>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</si>
  <si>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</si>
  <si>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</si>
  <si>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</si>
  <si>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</si>
  <si>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</si>
  <si>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</si>
  <si>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</si>
  <si>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</si>
  <si>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</si>
  <si>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</si>
  <si>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</si>
  <si>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</si>
  <si>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</si>
  <si>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</si>
  <si>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</si>
  <si>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</si>
  <si>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</si>
  <si>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</si>
  <si>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</si>
  <si>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</si>
  <si>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</si>
  <si>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</si>
  <si>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</si>
  <si>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</si>
  <si>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</si>
  <si>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</si>
  <si>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</si>
  <si>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</si>
  <si>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</si>
  <si>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</si>
  <si>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</si>
  <si>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</si>
  <si>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</si>
  <si>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</si>
  <si>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</si>
  <si>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</si>
  <si>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</si>
  <si>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</si>
  <si>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</si>
  <si>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</si>
  <si>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</si>
  <si>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</si>
  <si>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</si>
  <si>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</si>
  <si>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</si>
  <si>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</si>
  <si>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</si>
  <si>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</si>
  <si>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</si>
  <si>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</si>
  <si>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</si>
  <si>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</si>
  <si>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</si>
  <si>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</si>
  <si>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</si>
  <si>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</si>
  <si>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</si>
  <si>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</si>
  <si>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</si>
  <si>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</si>
  <si>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</si>
  <si>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</si>
  <si>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</si>
  <si>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</si>
  <si>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</si>
  <si>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</si>
  <si>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</si>
  <si>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</si>
  <si>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</si>
  <si>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</si>
  <si>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</si>
  <si>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</si>
  <si>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</si>
  <si>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</si>
  <si>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</si>
  <si>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</si>
  <si>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</si>
  <si>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</si>
  <si>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</si>
  <si>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</si>
  <si>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</si>
  <si>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</si>
  <si>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</si>
  <si>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</si>
  <si>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</si>
  <si>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</si>
  <si>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</si>
  <si>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</si>
  <si>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</si>
  <si>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</si>
  <si>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</si>
  <si>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</si>
  <si>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</si>
  <si>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</si>
  <si>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</si>
  <si>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</si>
  <si>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</si>
  <si>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</si>
  <si>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</si>
  <si>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</si>
  <si>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</si>
  <si>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</si>
  <si>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</si>
  <si>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</si>
  <si>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</si>
  <si>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</si>
  <si>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</si>
  <si>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</si>
  <si>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</si>
  <si>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</si>
  <si>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</si>
  <si>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</si>
  <si>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</si>
  <si>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</si>
  <si>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</si>
  <si>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</si>
  <si>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</si>
  <si>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</si>
  <si>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</si>
  <si>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</si>
  <si>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</si>
  <si>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</si>
  <si>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</si>
  <si>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</si>
  <si>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</si>
  <si>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</si>
  <si>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</si>
  <si>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</si>
  <si>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</si>
  <si>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</si>
  <si>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</si>
  <si>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</si>
  <si>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</si>
  <si>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</si>
  <si>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</si>
  <si>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</si>
  <si>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</si>
  <si>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</si>
  <si>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</si>
  <si>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</si>
  <si>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</si>
  <si>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</si>
  <si>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</si>
  <si>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</si>
  <si>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</si>
  <si>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</si>
  <si>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</si>
  <si>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</si>
  <si>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</si>
  <si>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</si>
  <si>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</si>
  <si>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</si>
  <si>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</si>
  <si>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</si>
  <si>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</si>
  <si>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</si>
  <si>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</si>
  <si>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</si>
  <si>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</si>
  <si>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</si>
  <si>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</si>
  <si>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</si>
  <si>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</si>
  <si>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</si>
  <si>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</si>
  <si>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</si>
  <si>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</si>
  <si>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</si>
  <si>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</si>
  <si>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</si>
  <si>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</si>
  <si>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</si>
  <si>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</si>
  <si>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</si>
  <si>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</si>
  <si>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</si>
  <si>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</si>
  <si>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</si>
  <si>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</si>
  <si>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</si>
  <si>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</si>
  <si>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</si>
  <si>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</si>
  <si>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</si>
  <si>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</si>
  <si>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</si>
  <si>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</si>
  <si>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</si>
  <si>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</si>
  <si>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</si>
  <si>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</si>
  <si>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</si>
  <si>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</si>
  <si>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</si>
  <si>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</si>
  <si>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</si>
  <si>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</si>
  <si>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</si>
  <si>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</si>
  <si>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</si>
  <si>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</si>
  <si>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</si>
  <si>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</si>
  <si>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</si>
  <si>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</si>
  <si>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</si>
  <si>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</si>
  <si>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</si>
  <si>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</si>
  <si>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</si>
  <si>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</si>
  <si>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</si>
  <si>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</si>
  <si>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</si>
  <si>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</si>
  <si>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</si>
  <si>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</si>
  <si>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</si>
  <si>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</si>
  <si>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</si>
  <si>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</si>
  <si>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</si>
  <si>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</si>
  <si>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</si>
  <si>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</si>
  <si>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</si>
  <si>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</si>
  <si>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</si>
  <si>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</si>
  <si>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</si>
  <si>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</si>
  <si>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</si>
  <si>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</si>
  <si>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</si>
  <si>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</si>
  <si>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</si>
  <si>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</si>
  <si>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</si>
  <si>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</si>
  <si>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</si>
  <si>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</si>
  <si>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</si>
  <si>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</si>
  <si>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</si>
  <si>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</si>
  <si>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</si>
  <si>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</si>
  <si>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</si>
  <si>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</si>
  <si>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</si>
  <si>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</si>
  <si>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</si>
  <si>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</si>
  <si>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</si>
  <si>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</si>
  <si>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</si>
  <si>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</si>
  <si>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</si>
  <si>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</si>
  <si>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</si>
  <si>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</si>
  <si>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</si>
  <si>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</si>
  <si>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</si>
  <si>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</si>
  <si>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</si>
  <si>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</si>
  <si>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</si>
  <si>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</si>
  <si>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</si>
  <si>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</si>
  <si>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</si>
  <si>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</si>
  <si>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</si>
  <si>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</si>
  <si>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</si>
  <si>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</si>
  <si>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</si>
  <si>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</si>
  <si>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</si>
  <si>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</si>
  <si>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</si>
  <si>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</si>
  <si>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</si>
  <si>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</si>
  <si>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</si>
  <si>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</si>
  <si>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</si>
  <si>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</si>
  <si>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</si>
  <si>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</si>
  <si>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</si>
  <si>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</si>
  <si>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</si>
  <si>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</si>
  <si>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</si>
  <si>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</si>
  <si>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</si>
  <si>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</si>
  <si>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</si>
  <si>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</si>
  <si>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</si>
  <si>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</si>
  <si>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</si>
  <si>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</si>
  <si>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</si>
  <si>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</si>
  <si>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</si>
  <si>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</si>
  <si>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</si>
  <si>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</si>
  <si>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</si>
  <si>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</si>
  <si>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</si>
  <si>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</si>
  <si>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</si>
  <si>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</si>
  <si>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</si>
  <si>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</si>
  <si>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</si>
  <si>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</si>
  <si>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</si>
  <si>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</si>
  <si>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</si>
  <si>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</si>
  <si>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</si>
  <si>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</si>
  <si>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</si>
  <si>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</si>
  <si>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</si>
  <si>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</si>
  <si>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</si>
  <si>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</si>
  <si>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</si>
  <si>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</si>
  <si>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</si>
  <si>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</si>
  <si>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</si>
  <si>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</si>
  <si>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</si>
  <si>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</si>
  <si>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</si>
  <si>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</si>
  <si>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</si>
  <si>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</si>
  <si>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</si>
  <si>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</si>
  <si>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</si>
  <si>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</si>
  <si>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</si>
  <si>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</si>
  <si>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</si>
  <si>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</si>
  <si>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</si>
  <si>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</si>
  <si>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</si>
  <si>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</si>
  <si>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</si>
  <si>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</si>
  <si>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</si>
  <si>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</si>
  <si>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</si>
  <si>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</si>
  <si>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</si>
  <si>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</si>
  <si>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</si>
  <si>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</si>
  <si>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</si>
  <si>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</si>
  <si>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</si>
  <si>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</si>
  <si>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</si>
  <si>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</si>
  <si>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</si>
  <si>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</si>
  <si>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</si>
  <si>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</si>
  <si>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</si>
  <si>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</si>
  <si>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</si>
  <si>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</si>
  <si>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</si>
  <si>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</si>
  <si>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</si>
  <si>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</si>
  <si>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</si>
  <si>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</si>
  <si>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</si>
  <si>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</si>
  <si>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</si>
  <si>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</si>
  <si>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</si>
  <si>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</si>
  <si>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</si>
  <si>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</si>
  <si>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</si>
  <si>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</si>
  <si>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</si>
  <si>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</si>
  <si>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</si>
  <si>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</si>
  <si>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</si>
  <si>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</si>
  <si>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</si>
  <si>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</si>
  <si>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</si>
  <si>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</si>
  <si>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</si>
  <si>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</si>
  <si>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</si>
  <si>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</si>
  <si>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</si>
  <si>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</si>
  <si>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</si>
  <si>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</si>
  <si>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</si>
  <si>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</si>
  <si>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</si>
  <si>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</si>
  <si>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</si>
  <si>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</si>
  <si>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</si>
  <si>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</si>
  <si>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</si>
  <si>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</si>
  <si>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</si>
  <si>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</si>
  <si>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</si>
  <si>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</si>
  <si>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</si>
  <si>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</si>
  <si>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</si>
  <si>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</si>
  <si>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</si>
  <si>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</si>
  <si>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</si>
  <si>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</si>
  <si>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</si>
  <si>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</si>
  <si>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</si>
  <si>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</si>
  <si>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</si>
  <si>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</si>
  <si>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</si>
  <si>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</si>
  <si>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</si>
  <si>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</si>
  <si>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</si>
  <si>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</si>
  <si>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</si>
  <si>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</si>
  <si>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</si>
  <si>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</si>
  <si>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</si>
  <si>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</si>
  <si>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</si>
  <si>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</si>
  <si>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</si>
  <si>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</si>
  <si>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</si>
  <si>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</si>
  <si>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</si>
  <si>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</si>
  <si>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</si>
  <si>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</si>
  <si>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</si>
  <si>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</si>
  <si>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</si>
  <si>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</si>
  <si>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</si>
  <si>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</si>
  <si>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</si>
  <si>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</si>
  <si>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</si>
  <si>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</si>
  <si>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</si>
  <si>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</si>
  <si>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</si>
  <si>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</si>
  <si>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</si>
  <si>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</si>
  <si>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</si>
  <si>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</si>
  <si>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</si>
  <si>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</si>
  <si>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</si>
  <si>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</si>
  <si>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</si>
  <si>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</si>
  <si>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</si>
  <si>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</si>
  <si>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</si>
  <si>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</si>
  <si>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</si>
  <si>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</si>
  <si>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</si>
  <si>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</si>
  <si>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</si>
  <si>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</si>
  <si>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</si>
  <si>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</si>
  <si>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</si>
  <si>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</si>
  <si>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</si>
  <si>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</si>
  <si>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</si>
  <si>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</si>
  <si>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</si>
  <si>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</si>
  <si>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</si>
  <si>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</si>
  <si>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</si>
  <si>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</si>
  <si>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</si>
  <si>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</si>
  <si>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</si>
  <si>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</si>
  <si>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</si>
  <si>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</si>
  <si>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</si>
  <si>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</si>
  <si>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</si>
  <si>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</si>
  <si>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</si>
  <si>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</si>
  <si>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</si>
  <si>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</si>
  <si>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</si>
  <si>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</si>
  <si>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</si>
  <si>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</si>
  <si>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</si>
  <si>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</si>
  <si>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</si>
  <si>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</si>
  <si>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</si>
  <si>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</si>
  <si>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</si>
  <si>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</si>
  <si>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</si>
  <si>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</si>
  <si>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</si>
  <si>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</si>
  <si>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</si>
  <si>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</si>
  <si>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</si>
  <si>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</si>
  <si>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</si>
  <si>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</si>
  <si>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</si>
  <si>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</si>
  <si>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</si>
  <si>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</si>
  <si>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</si>
  <si>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</si>
  <si>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</si>
  <si>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</si>
  <si>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</si>
  <si>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</si>
  <si>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</si>
  <si>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</si>
  <si>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</si>
  <si>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</si>
  <si>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</si>
  <si>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</si>
  <si>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</si>
  <si>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</si>
  <si>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</si>
  <si>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</si>
  <si>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</si>
  <si>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</si>
  <si>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</si>
  <si>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</si>
  <si>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</si>
  <si>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</si>
  <si>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</si>
  <si>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</si>
  <si>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</si>
  <si>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</si>
  <si>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</si>
  <si>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</si>
  <si>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</si>
  <si>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</si>
  <si>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</si>
  <si>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</si>
  <si>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</si>
  <si>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</si>
  <si>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</si>
  <si>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</si>
  <si>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</si>
  <si>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</si>
  <si>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</si>
  <si>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</si>
  <si>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</si>
  <si>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</si>
  <si>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</si>
  <si>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</si>
  <si>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</si>
  <si>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</si>
  <si>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</si>
  <si>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</si>
  <si>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</si>
  <si>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</si>
  <si>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</si>
  <si>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</si>
  <si>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</si>
  <si>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</si>
  <si>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</si>
  <si>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</si>
  <si>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</si>
  <si>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</si>
  <si>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</si>
  <si>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</si>
  <si>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</si>
  <si>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</si>
  <si>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</si>
  <si>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</si>
  <si>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</si>
  <si>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</si>
  <si>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</si>
  <si>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</si>
  <si>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</si>
  <si>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</si>
  <si>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</si>
  <si>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</si>
  <si>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</si>
  <si>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</si>
  <si>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</si>
  <si>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</si>
  <si>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</si>
  <si>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</si>
  <si>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</si>
  <si>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</si>
  <si>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</si>
  <si>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</si>
  <si>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</si>
  <si>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</si>
  <si>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</si>
  <si>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</si>
  <si>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</si>
  <si>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</si>
  <si>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</si>
  <si>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</si>
  <si>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</si>
  <si>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</si>
  <si>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</si>
  <si>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</si>
  <si>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</si>
  <si>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</si>
  <si>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</si>
  <si>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</si>
  <si>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</si>
  <si>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</si>
  <si>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</si>
  <si>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</si>
  <si>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</si>
  <si>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</si>
  <si>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</si>
  <si>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</si>
  <si>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</si>
  <si>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</si>
  <si>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</si>
  <si>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</si>
  <si>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</si>
  <si>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</si>
  <si>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</si>
  <si>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</si>
  <si>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</si>
  <si>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</si>
  <si>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</si>
  <si>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</si>
  <si>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</si>
  <si>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</si>
  <si>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</si>
  <si>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</si>
  <si>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</si>
  <si>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</si>
  <si>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</si>
  <si>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</si>
  <si>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</si>
  <si>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</si>
  <si>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</si>
  <si>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</si>
  <si>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</si>
  <si>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</si>
  <si>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</si>
  <si>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</si>
  <si>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</si>
  <si>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</si>
  <si>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</si>
  <si>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</si>
  <si>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</si>
  <si>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</si>
  <si>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</si>
  <si>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</si>
  <si>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</si>
  <si>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</si>
  <si>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</si>
  <si>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</si>
  <si>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</si>
  <si>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</si>
  <si>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</si>
  <si>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</si>
  <si>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</si>
  <si>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</si>
  <si>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</si>
  <si>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</si>
  <si>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</si>
  <si>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</si>
  <si>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</si>
  <si>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</si>
  <si>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</si>
  <si>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</si>
  <si>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</si>
  <si>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</si>
  <si>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</si>
  <si>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</si>
  <si>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</si>
  <si>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</si>
  <si>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</si>
  <si>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</si>
  <si>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</si>
  <si>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</si>
  <si>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</si>
  <si>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</si>
  <si>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</si>
  <si>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</si>
  <si>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</si>
  <si>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</si>
  <si>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</si>
  <si>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</si>
  <si>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</si>
  <si>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</si>
  <si>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</si>
  <si>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</si>
  <si>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</si>
  <si>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</si>
  <si>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</si>
  <si>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</si>
  <si>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</si>
  <si>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</si>
  <si>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</si>
  <si>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</si>
  <si>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</si>
  <si>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</si>
  <si>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</si>
  <si>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</si>
  <si>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</si>
  <si>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</si>
  <si>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</si>
  <si>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</si>
  <si>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</si>
  <si>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</si>
  <si>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</si>
  <si>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</si>
  <si>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</si>
  <si>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</si>
  <si>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</si>
  <si>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</si>
  <si>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</si>
  <si>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</si>
  <si>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</si>
  <si>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</si>
  <si>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</si>
  <si>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</si>
  <si>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</si>
  <si>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</si>
  <si>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</si>
  <si>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</si>
  <si>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</si>
  <si>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</si>
  <si>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</si>
  <si>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</si>
  <si>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</si>
  <si>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</si>
  <si>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</si>
  <si>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</si>
  <si>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</si>
  <si>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</si>
  <si>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</si>
  <si>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</si>
  <si>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</si>
  <si>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</si>
  <si>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</si>
  <si>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</si>
  <si>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</si>
  <si>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</si>
  <si>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</si>
  <si>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</si>
  <si>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</si>
  <si>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</si>
  <si>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</si>
  <si>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</si>
  <si>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</si>
  <si>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</si>
  <si>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</si>
  <si>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</si>
  <si>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</si>
  <si>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</si>
  <si>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</si>
  <si>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</si>
  <si>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</si>
  <si>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</si>
  <si>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</si>
  <si>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</si>
  <si>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</si>
  <si>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</si>
  <si>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</si>
  <si>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</si>
  <si>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</si>
  <si>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</si>
  <si>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</si>
  <si>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</si>
  <si>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</si>
  <si>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</si>
  <si>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</si>
  <si>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</si>
  <si>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</si>
  <si>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</si>
  <si>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</si>
  <si>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</si>
  <si>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</si>
  <si>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</si>
  <si>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</si>
  <si>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</si>
  <si>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</si>
  <si>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</si>
  <si>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</si>
  <si>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</si>
  <si>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</si>
  <si>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</si>
  <si>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</si>
  <si>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</si>
  <si>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</si>
  <si>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</si>
  <si>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</si>
  <si>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</si>
  <si>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</si>
  <si>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</si>
  <si>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</si>
  <si>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</si>
  <si>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</si>
  <si>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</si>
  <si>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</si>
  <si>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</si>
  <si>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</si>
  <si>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</si>
  <si>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</si>
  <si>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</si>
  <si>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</si>
  <si>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</si>
  <si>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</si>
  <si>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</si>
  <si>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</si>
  <si>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</si>
  <si>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</si>
  <si>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</si>
  <si>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</si>
  <si>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</si>
  <si>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</si>
  <si>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</si>
  <si>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</si>
  <si>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</si>
  <si>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</si>
  <si>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</si>
  <si>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</si>
  <si>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</si>
  <si>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</si>
  <si>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</si>
  <si>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</si>
  <si>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</si>
  <si>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</si>
  <si>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</si>
  <si>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</si>
  <si>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</si>
  <si>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</si>
  <si>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</si>
  <si>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</si>
  <si>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</si>
  <si>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</si>
  <si>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</si>
  <si>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</si>
  <si>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</si>
  <si>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</si>
  <si>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</si>
  <si>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</si>
  <si>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</si>
  <si>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</si>
  <si>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</si>
  <si>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</si>
  <si>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</si>
  <si>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</si>
  <si>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</si>
  <si>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</si>
  <si>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</si>
  <si>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</si>
  <si>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</si>
  <si>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</si>
  <si>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</si>
  <si>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</si>
  <si>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</si>
  <si>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</si>
  <si>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</si>
  <si>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</si>
  <si>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</si>
  <si>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</si>
  <si>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</si>
  <si>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</si>
  <si>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</si>
  <si>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</si>
  <si>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</si>
  <si>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</si>
  <si>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</si>
  <si>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</si>
  <si>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</si>
  <si>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</si>
  <si>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</si>
  <si>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</si>
  <si>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</si>
  <si>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</si>
  <si>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</si>
  <si>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</si>
  <si>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</si>
  <si>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</si>
  <si>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</si>
  <si>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</si>
  <si>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</si>
  <si>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</si>
  <si>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</si>
  <si>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</si>
  <si>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</si>
  <si>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</si>
  <si>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</si>
  <si>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</si>
  <si>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</si>
  <si>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</si>
  <si>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</si>
  <si>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</si>
  <si>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</si>
  <si>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</si>
  <si>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</si>
  <si>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</si>
  <si>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</si>
  <si>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</si>
  <si>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</si>
  <si>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</si>
  <si>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</si>
  <si>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</si>
  <si>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</si>
  <si>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</si>
  <si>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</si>
  <si>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</si>
  <si>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</si>
  <si>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</si>
  <si>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</si>
  <si>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</si>
  <si>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</si>
  <si>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</si>
  <si>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</si>
  <si>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</si>
  <si>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</si>
  <si>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</si>
  <si>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</si>
  <si>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</si>
  <si>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</si>
  <si>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</si>
  <si>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</si>
  <si>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</si>
  <si>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</si>
  <si>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</si>
  <si>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</si>
  <si>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</si>
  <si>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</si>
  <si>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</si>
  <si>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</si>
  <si>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</si>
  <si>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</si>
  <si>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</si>
  <si>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</si>
  <si>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</si>
  <si>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</si>
  <si>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</si>
  <si>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</si>
  <si>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</si>
  <si>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</si>
  <si>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</si>
  <si>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</si>
  <si>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</si>
  <si>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</si>
  <si>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</si>
  <si>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</si>
  <si>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</si>
  <si>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</si>
  <si>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</si>
  <si>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</si>
  <si>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</si>
  <si>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</si>
  <si>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</si>
  <si>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</si>
  <si>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</si>
  <si>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</si>
  <si>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</si>
  <si>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</si>
  <si>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</si>
  <si>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</si>
  <si>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</si>
  <si>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</si>
  <si>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</si>
  <si>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</si>
  <si>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</si>
  <si>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</si>
  <si>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</si>
  <si>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</si>
  <si>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</si>
  <si>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</si>
  <si>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</si>
  <si>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</si>
  <si>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</si>
  <si>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</si>
  <si>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</si>
  <si>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</si>
  <si>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</si>
  <si>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</si>
  <si>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</si>
  <si>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</si>
  <si>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</si>
  <si>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</si>
  <si>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</si>
  <si>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</si>
  <si>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</si>
  <si>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</si>
  <si>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</si>
  <si>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</si>
  <si>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</si>
  <si>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</si>
  <si>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</si>
  <si>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</si>
  <si>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</si>
  <si>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</si>
  <si>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</si>
  <si>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</si>
  <si>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</si>
  <si>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</si>
  <si>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</si>
  <si>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</si>
  <si>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</si>
  <si>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</si>
  <si>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</si>
  <si>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</si>
  <si>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</si>
  <si>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</si>
  <si>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</si>
  <si>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</si>
  <si>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</si>
  <si>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</si>
  <si>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</si>
  <si>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</si>
  <si>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</si>
  <si>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</si>
  <si>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</si>
  <si>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</si>
  <si>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</si>
  <si>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</si>
  <si>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</si>
  <si>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</si>
  <si>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</si>
  <si>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</si>
  <si>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</si>
  <si>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</si>
  <si>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</si>
  <si>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</si>
  <si>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</si>
  <si>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</si>
  <si>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</si>
  <si>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</si>
  <si>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</si>
  <si>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</si>
  <si>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</si>
  <si>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</si>
  <si>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</si>
  <si>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</si>
  <si>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</si>
  <si>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</si>
  <si>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</si>
  <si>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</si>
  <si>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</si>
  <si>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</si>
  <si>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</si>
  <si>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</si>
  <si>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</si>
  <si>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</si>
  <si>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</si>
  <si>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</si>
  <si>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</si>
  <si>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</si>
  <si>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</si>
  <si>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</si>
  <si>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</si>
  <si>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</si>
  <si>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</si>
  <si>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</si>
  <si>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</si>
  <si>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</si>
  <si>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</si>
  <si>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</si>
  <si>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</si>
  <si>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</si>
  <si>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</si>
  <si>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</si>
  <si>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</si>
  <si>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</si>
  <si>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</si>
  <si>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</si>
  <si>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</si>
  <si>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</si>
  <si>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</si>
  <si>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</si>
  <si>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</si>
  <si>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</si>
  <si>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</si>
  <si>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</si>
  <si>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</si>
  <si>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</si>
  <si>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</si>
  <si>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</si>
  <si>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</si>
  <si>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</si>
  <si>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</si>
  <si>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</si>
  <si>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</si>
  <si>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</si>
  <si>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</si>
  <si>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</si>
  <si>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</si>
  <si>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</si>
  <si>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</si>
  <si>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</si>
  <si>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</si>
  <si>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</si>
  <si>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</si>
  <si>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</si>
  <si>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</si>
  <si>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</si>
  <si>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</si>
  <si>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</si>
  <si>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</si>
  <si>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</si>
  <si>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</si>
  <si>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</si>
  <si>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</si>
  <si>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</si>
  <si>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</si>
  <si>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</si>
  <si>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</si>
  <si>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</si>
  <si>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</si>
  <si>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</si>
  <si>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</si>
  <si>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</si>
  <si>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</si>
  <si>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</si>
  <si>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</si>
  <si>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</si>
  <si>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</si>
  <si>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</si>
  <si>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</si>
  <si>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</si>
  <si>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</si>
  <si>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</si>
  <si>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</si>
  <si>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</si>
  <si>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</si>
  <si>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</si>
  <si>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</si>
  <si>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</si>
  <si>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</si>
  <si>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</si>
  <si>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</si>
  <si>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</si>
  <si>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</si>
  <si>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</si>
  <si>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</si>
  <si>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</si>
  <si>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</si>
  <si>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</si>
  <si>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</si>
  <si>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</si>
  <si>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</si>
  <si>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</si>
  <si>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</si>
  <si>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</si>
  <si>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</si>
  <si>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</si>
  <si>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</si>
  <si>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</si>
  <si>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</si>
  <si>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</si>
  <si>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</si>
  <si>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</si>
  <si>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</si>
  <si>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</si>
  <si>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</si>
  <si>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</si>
  <si>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</si>
  <si>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</si>
  <si>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</si>
  <si>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</si>
  <si>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</si>
  <si>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</si>
  <si>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</si>
  <si>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</si>
  <si>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</si>
  <si>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</si>
  <si>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</si>
  <si>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</si>
  <si>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</si>
  <si>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</si>
  <si>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</si>
  <si>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</si>
  <si>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</si>
  <si>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</si>
  <si>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</si>
  <si>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</si>
  <si>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</si>
  <si>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</si>
  <si>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</si>
  <si>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</si>
  <si>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</si>
  <si>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</si>
  <si>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</si>
  <si>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</si>
  <si>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</si>
  <si>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</si>
  <si>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</si>
  <si>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</si>
  <si>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</si>
  <si>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</si>
  <si>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</si>
  <si>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</si>
  <si>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</si>
  <si>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</si>
  <si>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</si>
  <si>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</si>
  <si>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</si>
  <si>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</si>
  <si>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</si>
  <si>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</si>
  <si>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</si>
  <si>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</si>
  <si>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</si>
  <si>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</si>
  <si>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</si>
  <si>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</si>
  <si>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</si>
  <si>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</si>
  <si>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</si>
  <si>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</si>
  <si>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</si>
  <si>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</si>
  <si>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</si>
  <si>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</si>
  <si>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</si>
  <si>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</si>
  <si>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</si>
  <si>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</si>
  <si>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</si>
  <si>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</si>
  <si>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</si>
  <si>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</si>
  <si>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</si>
  <si>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</si>
  <si>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</si>
  <si>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</si>
  <si>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</si>
  <si>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</si>
  <si>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</si>
  <si>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</si>
  <si>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</si>
  <si>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</si>
  <si>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</si>
  <si>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</si>
  <si>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</si>
  <si>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</si>
  <si>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</si>
  <si>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</si>
  <si>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</si>
  <si>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</si>
  <si>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</si>
  <si>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</si>
  <si>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</si>
  <si>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</si>
  <si>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</si>
  <si>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</si>
  <si>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</si>
  <si>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</si>
  <si>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</si>
  <si>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</si>
  <si>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</si>
  <si>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</si>
  <si>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</si>
  <si>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</si>
  <si>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</si>
  <si>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</si>
  <si>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</si>
  <si>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</si>
  <si>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</si>
  <si>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</si>
  <si>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</si>
  <si>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</si>
  <si>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</si>
  <si>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</si>
  <si>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</si>
  <si>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</si>
  <si>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</si>
  <si>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</si>
  <si>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</si>
  <si>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</si>
  <si>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</si>
  <si>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</si>
  <si>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</si>
  <si>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</si>
  <si>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</si>
  <si>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</si>
  <si>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</si>
  <si>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</si>
  <si>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</si>
  <si>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</si>
  <si>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</si>
  <si>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</si>
  <si>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</si>
  <si>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</si>
  <si>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</si>
  <si>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</si>
  <si>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</si>
  <si>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</si>
  <si>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</si>
  <si>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</si>
  <si>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</si>
  <si>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</si>
  <si>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</si>
  <si>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</si>
  <si>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</si>
  <si>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</si>
  <si>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</si>
  <si>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</si>
  <si>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</si>
  <si>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</si>
  <si>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</si>
  <si>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</si>
  <si>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</si>
  <si>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</si>
  <si>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</si>
  <si>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</si>
  <si>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</si>
  <si>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</si>
  <si>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</si>
  <si>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</si>
  <si>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</si>
  <si>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</si>
  <si>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</si>
  <si>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</si>
  <si>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</si>
  <si>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</si>
  <si>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</si>
  <si>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</si>
  <si>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</si>
  <si>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</si>
  <si>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</si>
  <si>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</si>
  <si>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</si>
  <si>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</si>
  <si>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</si>
  <si>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</si>
  <si>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</si>
  <si>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</si>
  <si>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</si>
  <si>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</si>
  <si>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</si>
  <si>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</si>
  <si>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</si>
  <si>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</si>
  <si>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</si>
  <si>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</si>
  <si>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</si>
  <si>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</si>
  <si>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</si>
  <si>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</si>
  <si>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</si>
  <si>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</si>
  <si>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</si>
  <si>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</si>
  <si>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</si>
  <si>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</si>
  <si>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</si>
  <si>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</si>
  <si>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</si>
  <si>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</si>
  <si>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</si>
  <si>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</si>
  <si>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</si>
  <si>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</si>
  <si>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</si>
  <si>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</si>
  <si>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</si>
  <si>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</si>
  <si>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</si>
  <si>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</si>
  <si>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</si>
  <si>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</si>
  <si>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</si>
  <si>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</si>
  <si>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</si>
  <si>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</si>
  <si>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</si>
  <si>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</si>
  <si>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</si>
  <si>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</si>
  <si>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</si>
  <si>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</si>
  <si>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</si>
  <si>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</si>
  <si>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</si>
  <si>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</si>
  <si>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</si>
  <si>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</si>
  <si>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</si>
  <si>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</si>
  <si>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</si>
  <si>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</si>
  <si>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</si>
  <si>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</si>
  <si>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</si>
  <si>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</si>
  <si>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</si>
  <si>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</si>
  <si>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</si>
  <si>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</si>
  <si>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</si>
  <si>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</si>
  <si>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</si>
  <si>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</si>
  <si>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</si>
  <si>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</si>
  <si>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</si>
  <si>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</si>
  <si>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</si>
  <si>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</si>
  <si>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</si>
  <si>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</si>
  <si>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</si>
  <si>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</si>
  <si>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</si>
  <si>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</si>
  <si>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</si>
  <si>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</si>
  <si>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</si>
  <si>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</si>
  <si>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</si>
  <si>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</si>
  <si>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</si>
  <si>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</si>
  <si>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</si>
  <si>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</si>
  <si>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</si>
  <si>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</si>
  <si>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</si>
  <si>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</si>
  <si>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</si>
  <si>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</si>
  <si>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</si>
  <si>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</si>
  <si>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</si>
  <si>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</si>
  <si>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</si>
  <si>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</si>
  <si>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</si>
  <si>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</si>
  <si>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</si>
  <si>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</si>
  <si>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</si>
  <si>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</si>
  <si>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</si>
  <si>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</si>
  <si>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</si>
  <si>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</si>
  <si>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</si>
  <si>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</si>
  <si>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</si>
  <si>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</si>
  <si>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</si>
  <si>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</si>
  <si>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</si>
  <si>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</si>
  <si>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</si>
  <si>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</si>
  <si>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</si>
  <si>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</si>
  <si>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</si>
  <si>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</si>
  <si>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</si>
  <si>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</si>
  <si>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</si>
  <si>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</si>
  <si>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</si>
  <si>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</si>
  <si>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</si>
  <si>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</si>
  <si>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</si>
  <si>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</si>
  <si>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</si>
  <si>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</si>
  <si>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</si>
  <si>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</si>
  <si>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</si>
  <si>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</si>
  <si>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</si>
  <si>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</si>
  <si>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</si>
  <si>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</si>
  <si>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</si>
  <si>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</si>
  <si>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</si>
  <si>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</si>
  <si>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</si>
  <si>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</si>
  <si>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</si>
  <si>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</si>
  <si>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</si>
  <si>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</si>
  <si>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</si>
  <si>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</si>
  <si>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</si>
  <si>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</si>
  <si>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</si>
  <si>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</si>
  <si>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</si>
  <si>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</si>
  <si>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</si>
  <si>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</si>
  <si>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</si>
  <si>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</si>
  <si>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</si>
  <si>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</si>
  <si>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</si>
  <si>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</si>
  <si>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</si>
  <si>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</si>
  <si>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</si>
  <si>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</si>
  <si>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</si>
  <si>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</si>
  <si>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</si>
  <si>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</si>
  <si>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</si>
  <si>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</si>
  <si>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</si>
  <si>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</si>
  <si>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</si>
  <si>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</si>
  <si>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</si>
  <si>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</si>
  <si>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</si>
  <si>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</si>
  <si>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</si>
  <si>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</si>
  <si>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</si>
  <si>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</si>
  <si>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</si>
  <si>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</si>
  <si>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</si>
  <si>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</si>
  <si>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</si>
  <si>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</si>
  <si>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</si>
  <si>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</si>
  <si>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</si>
  <si>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</si>
  <si>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</si>
  <si>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</si>
  <si>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</si>
  <si>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</si>
  <si>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</si>
  <si>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</si>
  <si>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</si>
  <si>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</si>
  <si>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</si>
  <si>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</si>
  <si>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</si>
  <si>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</si>
  <si>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</si>
  <si>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</si>
  <si>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</si>
  <si>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</si>
  <si>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</si>
  <si>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</si>
  <si>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</si>
  <si>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</si>
  <si>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</si>
  <si>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</si>
  <si>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</si>
  <si>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</si>
  <si>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</si>
  <si>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</si>
  <si>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</si>
  <si>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</si>
  <si>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</si>
  <si>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</si>
  <si>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</si>
  <si>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</si>
  <si>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</si>
  <si>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</si>
  <si>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</si>
  <si>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</si>
  <si>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</si>
  <si>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</si>
  <si>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</si>
  <si>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</si>
  <si>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</si>
  <si>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</si>
  <si>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</si>
  <si>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</si>
  <si>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</si>
  <si>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</si>
  <si>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</si>
  <si>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</si>
  <si>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</si>
  <si>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</si>
  <si>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</si>
  <si>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</si>
  <si>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</si>
  <si>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</si>
  <si>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</si>
  <si>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</si>
  <si>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</si>
  <si>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</si>
  <si>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</si>
  <si>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</si>
  <si>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</si>
  <si>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</si>
  <si>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</si>
  <si>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</si>
  <si>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</si>
  <si>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</si>
  <si>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</si>
  <si>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</si>
  <si>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</si>
  <si>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</si>
  <si>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</si>
  <si>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</si>
  <si>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</si>
  <si>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</si>
  <si>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</si>
  <si>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</si>
  <si>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</si>
  <si>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</si>
  <si>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</si>
  <si>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</si>
  <si>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</si>
  <si>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</si>
  <si>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</si>
  <si>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</si>
  <si>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</si>
  <si>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</si>
  <si>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</si>
  <si>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</si>
  <si>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</si>
  <si>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</si>
  <si>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</si>
  <si>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</si>
  <si>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</si>
  <si>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</si>
  <si>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</si>
  <si>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</si>
  <si>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</si>
  <si>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</si>
  <si>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</si>
  <si>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</si>
  <si>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</si>
  <si>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</si>
  <si>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</si>
  <si>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</si>
  <si>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</si>
  <si>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</si>
  <si>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</si>
  <si>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</si>
  <si>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</si>
  <si>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</si>
  <si>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</si>
  <si>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</si>
  <si>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</si>
  <si>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</si>
  <si>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</si>
  <si>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</si>
  <si>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</si>
  <si>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</si>
  <si>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</si>
  <si>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</si>
  <si>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</si>
  <si>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</si>
  <si>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</si>
  <si>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</si>
  <si>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</si>
  <si>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</si>
  <si>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</si>
  <si>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</si>
  <si>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</si>
  <si>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</si>
  <si>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</si>
  <si>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</si>
  <si>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</si>
  <si>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</si>
  <si>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</si>
  <si>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</si>
  <si>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</si>
  <si>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</si>
  <si>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</si>
  <si>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</si>
  <si>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</si>
  <si>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</si>
  <si>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</si>
  <si>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</si>
  <si>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</si>
  <si>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</si>
  <si>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</si>
  <si>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</si>
  <si>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</si>
  <si>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</si>
  <si>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</si>
  <si>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</si>
  <si>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</si>
  <si>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</si>
  <si>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</si>
  <si>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</si>
  <si>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</si>
  <si>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</si>
  <si>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</si>
  <si>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</si>
  <si>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</si>
  <si>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</si>
  <si>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</si>
  <si>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</si>
  <si>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</si>
  <si>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</si>
  <si>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</si>
  <si>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</si>
  <si>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</si>
  <si>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</si>
  <si>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</si>
  <si>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</si>
  <si>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</si>
  <si>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</si>
  <si>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</si>
  <si>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</si>
  <si>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</si>
  <si>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</si>
  <si>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</si>
  <si>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</si>
  <si>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</si>
  <si>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</si>
  <si>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</si>
  <si>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</si>
  <si>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</si>
  <si>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</si>
  <si>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</si>
  <si>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</si>
  <si>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</si>
  <si>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</si>
  <si>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</si>
  <si>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</si>
  <si>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</si>
  <si>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</si>
  <si>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</si>
  <si>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</si>
  <si>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</si>
  <si>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</si>
  <si>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</si>
  <si>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</si>
  <si>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</si>
  <si>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</si>
  <si>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</si>
  <si>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</si>
  <si>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</si>
  <si>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</si>
  <si>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</si>
  <si>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</si>
  <si>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</si>
  <si>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</si>
  <si>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</si>
  <si>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</si>
  <si>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</si>
  <si>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</si>
  <si>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</si>
  <si>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</si>
  <si>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</si>
  <si>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</si>
  <si>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</si>
  <si>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</si>
  <si>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</si>
  <si>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</si>
  <si>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</si>
  <si>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</si>
  <si>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</si>
  <si>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</si>
  <si>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</si>
  <si>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</si>
  <si>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</si>
  <si>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</si>
  <si>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</si>
  <si>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</si>
  <si>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</si>
  <si>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</si>
  <si>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</si>
  <si>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</si>
  <si>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</si>
  <si>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</si>
  <si>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</si>
  <si>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</si>
  <si>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</si>
  <si>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</si>
  <si>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</si>
  <si>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</si>
  <si>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</si>
  <si>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</si>
  <si>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</si>
  <si>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</si>
  <si>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</si>
  <si>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</si>
  <si>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</si>
  <si>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</si>
  <si>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</si>
  <si>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</si>
  <si>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</si>
  <si>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</si>
  <si>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</si>
  <si>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</si>
  <si>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</si>
  <si>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</si>
  <si>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</si>
  <si>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</si>
  <si>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</si>
  <si>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</si>
  <si>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</si>
  <si>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</si>
  <si>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</si>
  <si>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</si>
  <si>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</si>
  <si>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</si>
  <si>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</si>
  <si>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</si>
  <si>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</si>
  <si>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</si>
  <si>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</si>
  <si>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</si>
  <si>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</si>
  <si>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</si>
  <si>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</si>
  <si>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</si>
  <si>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</si>
  <si>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</si>
  <si>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</si>
  <si>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</si>
  <si>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</si>
  <si>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</si>
  <si>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</si>
  <si>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</si>
  <si>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</si>
  <si>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</si>
  <si>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</si>
  <si>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</si>
  <si>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</si>
  <si>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</si>
  <si>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</si>
  <si>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</si>
  <si>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</si>
  <si>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</si>
  <si>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</si>
  <si>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</si>
  <si>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</si>
  <si>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</si>
  <si>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</si>
  <si>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</si>
  <si>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</si>
  <si>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</si>
  <si>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</si>
  <si>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</si>
  <si>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</si>
  <si>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</si>
  <si>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</si>
  <si>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</si>
  <si>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</si>
  <si>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</si>
  <si>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</si>
  <si>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</si>
  <si>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</si>
  <si>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</si>
  <si>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</si>
  <si>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</si>
  <si>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</si>
  <si>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</si>
  <si>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</si>
  <si>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</si>
  <si>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</si>
  <si>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</si>
  <si>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</si>
  <si>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</si>
  <si>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</si>
  <si>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</si>
  <si>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</si>
  <si>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</si>
  <si>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</si>
  <si>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</si>
  <si>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</si>
  <si>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</si>
  <si>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</si>
  <si>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</si>
  <si>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</si>
  <si>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</si>
  <si>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</si>
  <si>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</si>
  <si>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</si>
  <si>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</si>
  <si>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</si>
  <si>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</si>
  <si>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</si>
  <si>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</si>
  <si>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</si>
  <si>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</si>
  <si>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</si>
  <si>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</si>
  <si>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</si>
  <si>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</si>
  <si>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</si>
  <si>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</si>
  <si>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</si>
  <si>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</si>
  <si>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</si>
  <si>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</si>
  <si>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</si>
  <si>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</si>
  <si>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</si>
  <si>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</si>
  <si>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</si>
  <si>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</si>
  <si>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</si>
  <si>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</si>
  <si>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</si>
  <si>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</si>
  <si>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</si>
  <si>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</si>
  <si>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</si>
  <si>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</si>
  <si>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</si>
  <si>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</si>
  <si>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</si>
  <si>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</si>
  <si>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</si>
  <si>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</si>
  <si>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</si>
  <si>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</si>
  <si>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</si>
  <si>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</si>
  <si>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</si>
  <si>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</si>
  <si>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</si>
  <si>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</si>
  <si>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</si>
  <si>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</si>
  <si>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</si>
  <si>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</si>
  <si>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</si>
  <si>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</si>
  <si>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</si>
  <si>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</si>
  <si>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</si>
  <si>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</si>
  <si>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</si>
  <si>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</si>
  <si>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</si>
  <si>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</si>
  <si>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</si>
  <si>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</si>
  <si>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</si>
  <si>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</si>
  <si>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</si>
  <si>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</si>
  <si>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</si>
  <si>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</si>
  <si>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</si>
  <si>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</si>
  <si>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</si>
  <si>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</si>
  <si>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</si>
  <si>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</si>
  <si>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</si>
  <si>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</si>
  <si>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</si>
  <si>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</si>
  <si>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</si>
  <si>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</si>
  <si>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</si>
  <si>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</si>
  <si>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</si>
  <si>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</si>
  <si>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</si>
  <si>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</si>
  <si>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</si>
  <si>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</si>
  <si>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</si>
  <si>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</si>
  <si>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</si>
  <si>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</si>
  <si>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</si>
  <si>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</si>
  <si>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</si>
  <si>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</si>
  <si>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</si>
  <si>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</si>
  <si>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</si>
  <si>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</si>
  <si>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</si>
  <si>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</si>
  <si>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</si>
  <si>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</si>
  <si>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</si>
  <si>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</si>
  <si>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</si>
  <si>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</si>
  <si>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</si>
  <si>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</si>
  <si>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</si>
  <si>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</si>
  <si>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</si>
  <si>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</si>
  <si>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</si>
  <si>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</si>
  <si>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</si>
  <si>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</si>
  <si>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</si>
  <si>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</si>
  <si>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</si>
  <si>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</si>
  <si>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</si>
  <si>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</si>
  <si>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</si>
  <si>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</si>
  <si>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</si>
  <si>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</si>
  <si>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</si>
  <si>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</si>
  <si>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</si>
  <si>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</si>
  <si>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</si>
  <si>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</si>
  <si>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</si>
  <si>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</si>
  <si>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</si>
  <si>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</si>
  <si>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</si>
  <si>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</si>
  <si>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</si>
  <si>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</si>
  <si>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</si>
  <si>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</si>
  <si>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</si>
  <si>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</si>
  <si>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</si>
  <si>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</si>
  <si>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</si>
  <si>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</si>
  <si>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</si>
  <si>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</si>
  <si>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</si>
  <si>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</si>
  <si>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</si>
  <si>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</si>
  <si>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</si>
  <si>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</si>
  <si>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</si>
  <si>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</si>
  <si>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</si>
  <si>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</si>
  <si>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</si>
  <si>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</si>
  <si>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</si>
  <si>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</si>
  <si>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</si>
  <si>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</si>
  <si>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</si>
  <si>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</si>
  <si>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</si>
  <si>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</si>
  <si>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</si>
  <si>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</si>
  <si>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</si>
  <si>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</si>
  <si>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</si>
  <si>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</si>
  <si>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</si>
  <si>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</si>
  <si>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</si>
  <si>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</si>
  <si>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</si>
  <si>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</si>
  <si>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</si>
  <si>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</si>
  <si>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</si>
  <si>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</si>
  <si>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</si>
  <si>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</si>
  <si>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</si>
  <si>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</si>
  <si>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</si>
  <si>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</si>
  <si>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</si>
  <si>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</si>
  <si>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</si>
  <si>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</si>
  <si>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</si>
  <si>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</si>
  <si>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</si>
  <si>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</si>
  <si>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</si>
  <si>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</si>
  <si>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</si>
  <si>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</si>
  <si>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</si>
  <si>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</si>
  <si>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</si>
  <si>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</si>
  <si>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</si>
  <si>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</si>
  <si>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</si>
  <si>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</si>
  <si>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</si>
  <si>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</si>
  <si>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</si>
  <si>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</si>
  <si>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</si>
  <si>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</si>
  <si>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</si>
  <si>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</si>
  <si>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</si>
  <si>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</si>
  <si>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</si>
  <si>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</si>
  <si>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</si>
  <si>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</si>
  <si>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</si>
  <si>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</si>
  <si>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</si>
  <si>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</si>
  <si>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</si>
  <si>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</si>
  <si>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</si>
  <si>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</si>
  <si>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</si>
  <si>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</si>
  <si>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</si>
  <si>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</si>
  <si>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</si>
  <si>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</si>
  <si>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</si>
  <si>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</si>
  <si>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</si>
  <si>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</si>
  <si>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</si>
  <si>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</si>
  <si>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</si>
  <si>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</si>
  <si>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</si>
  <si>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</si>
  <si>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</si>
  <si>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</si>
  <si>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</si>
  <si>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</si>
  <si>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</si>
  <si>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</si>
  <si>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</si>
  <si>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</si>
  <si>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</si>
  <si>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</si>
  <si>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</si>
  <si>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</si>
  <si>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</si>
  <si>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</si>
  <si>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</si>
  <si>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</si>
  <si>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</si>
  <si>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</si>
  <si>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</si>
  <si>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</si>
  <si>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</si>
  <si>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</si>
  <si>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</si>
  <si>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</si>
  <si>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</si>
  <si>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</si>
  <si>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</si>
  <si>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</si>
  <si>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</si>
  <si>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</si>
  <si>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</si>
  <si>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</si>
  <si>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</si>
  <si>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</si>
  <si>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</si>
  <si>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</si>
  <si>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</si>
  <si>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</si>
  <si>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</si>
  <si>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</si>
  <si>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</si>
  <si>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</si>
  <si>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</si>
  <si>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</si>
  <si>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</si>
  <si>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</si>
  <si>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</si>
  <si>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</si>
  <si>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</si>
  <si>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</si>
  <si>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</si>
  <si>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</si>
  <si>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</si>
  <si>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</si>
  <si>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</si>
  <si>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</si>
  <si>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</si>
  <si>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</si>
  <si>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</si>
  <si>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</si>
  <si>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</si>
  <si>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</si>
  <si>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</si>
  <si>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</si>
  <si>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</si>
  <si>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</si>
  <si>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</si>
  <si>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</si>
  <si>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</si>
  <si>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</si>
  <si>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</si>
  <si>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</si>
  <si>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</si>
  <si>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</si>
  <si>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</si>
  <si>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</si>
  <si>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</si>
  <si>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</si>
  <si>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</si>
  <si>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</si>
  <si>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</si>
  <si>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</si>
  <si>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</si>
  <si>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</si>
  <si>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</si>
  <si>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</si>
  <si>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</si>
  <si>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</si>
  <si>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</si>
  <si>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</si>
  <si>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</si>
  <si>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</si>
  <si>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</si>
  <si>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</si>
  <si>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</si>
  <si>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</si>
  <si>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</si>
  <si>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</si>
  <si>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</si>
  <si>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</si>
  <si>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</si>
  <si>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</si>
  <si>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</si>
  <si>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</si>
  <si>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</si>
  <si>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</si>
  <si>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</si>
  <si>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</si>
  <si>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</si>
  <si>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</si>
  <si>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</si>
  <si>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</si>
  <si>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</si>
  <si>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</si>
  <si>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</si>
  <si>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</si>
  <si>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</si>
  <si>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</si>
  <si>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</si>
  <si>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</si>
  <si>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</si>
  <si>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</si>
  <si>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</si>
  <si>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</si>
  <si>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</si>
  <si>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</si>
  <si>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</si>
  <si>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</si>
  <si>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</si>
  <si>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</si>
  <si>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</si>
  <si>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</si>
  <si>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</si>
  <si>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</si>
  <si>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</si>
  <si>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</si>
  <si>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</si>
  <si>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</si>
  <si>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</si>
  <si>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</si>
  <si>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</si>
  <si>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</si>
  <si>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</si>
  <si>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</si>
  <si>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</si>
  <si>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</si>
  <si>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</si>
  <si>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</si>
  <si>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</si>
  <si>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</si>
  <si>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</si>
  <si>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</si>
  <si>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</si>
  <si>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</si>
  <si>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</si>
  <si>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</si>
  <si>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</si>
  <si>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</si>
  <si>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</si>
  <si>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</si>
  <si>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</si>
  <si>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</si>
  <si>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</si>
  <si>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</si>
  <si>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</si>
  <si>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</si>
  <si>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</si>
  <si>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</si>
  <si>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</si>
  <si>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</si>
  <si>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</si>
  <si>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</si>
  <si>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</si>
  <si>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</si>
  <si>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</si>
  <si>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</si>
  <si>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</si>
  <si>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</si>
  <si>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</si>
  <si>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</si>
  <si>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</si>
  <si>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</si>
  <si>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</si>
  <si>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</si>
  <si>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</si>
  <si>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</si>
  <si>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</si>
  <si>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</si>
  <si>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</si>
  <si>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</si>
  <si>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</si>
  <si>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</si>
  <si>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</si>
  <si>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</si>
  <si>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</si>
  <si>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</si>
  <si>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</si>
  <si>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</si>
  <si>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</si>
  <si>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</si>
  <si>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</si>
  <si>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</si>
  <si>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</si>
  <si>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</si>
  <si>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</si>
  <si>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</si>
  <si>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</si>
  <si>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</si>
  <si>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</si>
  <si>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</si>
  <si>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</si>
  <si>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</si>
  <si>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</si>
  <si>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</si>
  <si>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</si>
  <si>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</si>
  <si>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</si>
  <si>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</si>
  <si>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</si>
  <si>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</si>
  <si>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</si>
  <si>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</si>
  <si>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</si>
  <si>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</si>
  <si>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</si>
  <si>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</si>
  <si>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</si>
  <si>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</si>
  <si>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</si>
  <si>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</si>
  <si>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</si>
  <si>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</si>
  <si>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</si>
  <si>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</si>
  <si>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</si>
  <si>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</si>
  <si>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</si>
  <si>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</si>
  <si>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</si>
  <si>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</si>
  <si>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</si>
  <si>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</si>
  <si>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</si>
  <si>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</si>
  <si>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</si>
  <si>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</si>
  <si>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</si>
  <si>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</si>
  <si>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</si>
  <si>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</si>
  <si>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</si>
  <si>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</si>
  <si>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</si>
  <si>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</si>
  <si>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</si>
  <si>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</si>
  <si>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</si>
  <si>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</si>
  <si>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</si>
  <si>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</si>
  <si>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</si>
  <si>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</si>
  <si>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</si>
  <si>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</si>
  <si>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</si>
  <si>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</si>
  <si>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</si>
  <si>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</si>
  <si>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</si>
  <si>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</si>
  <si>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</si>
  <si>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</si>
  <si>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</si>
  <si>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</si>
  <si>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</si>
  <si>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</si>
  <si>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</si>
  <si>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</si>
  <si>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</si>
  <si>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</si>
  <si>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</si>
  <si>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</si>
  <si>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</si>
  <si>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</si>
  <si>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</si>
  <si>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</si>
  <si>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</si>
  <si>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</si>
  <si>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</si>
  <si>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</si>
  <si>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</si>
  <si>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</si>
  <si>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</si>
  <si>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</si>
  <si>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</si>
  <si>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</si>
  <si>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</si>
  <si>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</si>
  <si>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</si>
  <si>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</si>
  <si>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</si>
  <si>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</si>
  <si>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</si>
  <si>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</si>
  <si>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</si>
  <si>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</si>
  <si>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</si>
  <si>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</si>
  <si>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</si>
  <si>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</si>
  <si>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</si>
  <si>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</si>
  <si>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</si>
  <si>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</si>
  <si>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</si>
  <si>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</si>
  <si>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</si>
  <si>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</si>
  <si>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</si>
  <si>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</si>
  <si>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</si>
  <si>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</si>
  <si>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</si>
  <si>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</si>
  <si>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</si>
  <si>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</si>
  <si>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</si>
  <si>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</si>
  <si>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</si>
  <si>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</si>
  <si>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</si>
  <si>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</si>
  <si>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</si>
  <si>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</si>
  <si>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</si>
  <si>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</si>
  <si>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</si>
  <si>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</si>
  <si>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</si>
  <si>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</si>
  <si>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</si>
  <si>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</si>
  <si>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</si>
  <si>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</si>
  <si>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</si>
  <si>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</si>
  <si>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</si>
  <si>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</si>
  <si>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</si>
  <si>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</si>
  <si>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</si>
  <si>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</si>
  <si>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</si>
  <si>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</si>
  <si>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</si>
  <si>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</si>
  <si>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</si>
  <si>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</si>
  <si>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</si>
  <si>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</si>
  <si>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</si>
  <si>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</si>
  <si>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</si>
  <si>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</si>
  <si>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</si>
  <si>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</si>
  <si>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</si>
  <si>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</si>
  <si>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</si>
  <si>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</si>
  <si>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</si>
  <si>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</si>
  <si>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</si>
  <si>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</si>
  <si>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</si>
  <si>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</si>
  <si>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</si>
  <si>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</si>
  <si>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</si>
  <si>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</si>
  <si>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</si>
  <si>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</si>
  <si>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</si>
  <si>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</si>
  <si>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</si>
  <si>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</si>
  <si>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</si>
  <si>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</si>
  <si>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</si>
  <si>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</si>
  <si>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</si>
  <si>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</si>
  <si>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</si>
  <si>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</si>
  <si>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</si>
  <si>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</si>
  <si>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</si>
  <si>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</si>
  <si>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</si>
  <si>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</si>
  <si>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</si>
  <si>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</si>
  <si>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</si>
  <si>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</si>
  <si>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</si>
  <si>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</si>
  <si>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</si>
  <si>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</si>
  <si>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</si>
  <si>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</si>
  <si>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</si>
  <si>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</si>
  <si>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</si>
  <si>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</si>
  <si>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</si>
  <si>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</si>
  <si>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</si>
  <si>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</si>
  <si>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</si>
  <si>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</si>
  <si>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</si>
  <si>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</si>
  <si>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</si>
  <si>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</si>
  <si>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</si>
  <si>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</si>
  <si>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</si>
  <si>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</si>
  <si>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</si>
  <si>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</si>
  <si>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</si>
  <si>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</si>
  <si>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</si>
  <si>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</si>
  <si>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</si>
  <si>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</si>
  <si>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</si>
  <si>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</si>
  <si>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</si>
  <si>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</si>
  <si>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</si>
  <si>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</si>
  <si>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</si>
  <si>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</si>
  <si>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</si>
  <si>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</si>
  <si>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</si>
  <si>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</si>
  <si>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</si>
  <si>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</si>
  <si>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</si>
  <si>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</si>
  <si>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</si>
  <si>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</si>
  <si>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</si>
  <si>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</si>
  <si>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</si>
  <si>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</si>
  <si>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</si>
  <si>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</si>
  <si>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</si>
  <si>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</si>
  <si>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</si>
  <si>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</si>
  <si>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</si>
  <si>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</si>
  <si>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</si>
  <si>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</si>
  <si>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</si>
  <si>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</si>
  <si>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</si>
  <si>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</si>
  <si>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</si>
  <si>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</si>
  <si>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</si>
  <si>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</si>
  <si>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</si>
  <si>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</si>
  <si>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</si>
  <si>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</si>
  <si>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</si>
  <si>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</si>
  <si>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</si>
  <si>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</si>
  <si>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</si>
  <si>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</si>
  <si>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</si>
  <si>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</si>
  <si>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</si>
  <si>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</si>
  <si>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</si>
  <si>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</si>
  <si>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</si>
  <si>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</si>
  <si>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</si>
  <si>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</si>
  <si>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</si>
  <si>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</si>
  <si>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</si>
  <si>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</si>
  <si>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</si>
  <si>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</si>
  <si>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</si>
  <si>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</si>
  <si>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</si>
  <si>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</si>
  <si>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</si>
  <si>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</si>
  <si>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</si>
  <si>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</si>
  <si>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</si>
  <si>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</si>
  <si>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</si>
  <si>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</si>
  <si>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</si>
  <si>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</si>
  <si>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</si>
  <si>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</si>
  <si>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</si>
  <si>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</si>
  <si>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</si>
  <si>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</si>
  <si>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</si>
  <si>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</si>
  <si>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</si>
  <si>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</si>
  <si>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</si>
  <si>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</si>
  <si>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</si>
  <si>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</si>
  <si>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</si>
  <si>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</si>
  <si>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</si>
  <si>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</si>
  <si>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</si>
  <si>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</si>
  <si>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</si>
  <si>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</si>
  <si>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</si>
  <si>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</si>
  <si>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</si>
  <si>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</si>
  <si>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</si>
  <si>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</si>
  <si>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</si>
  <si>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</si>
  <si>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</si>
  <si>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</si>
  <si>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</si>
  <si>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</si>
  <si>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</si>
  <si>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</si>
  <si>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</si>
  <si>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</si>
  <si>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</si>
  <si>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</si>
  <si>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</si>
  <si>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</si>
  <si>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</si>
  <si>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</si>
  <si>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</si>
  <si>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</si>
  <si>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</si>
  <si>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</si>
  <si>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</si>
  <si>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</si>
  <si>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</si>
  <si>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</si>
  <si>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</si>
  <si>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</si>
  <si>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</si>
  <si>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</si>
  <si>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</si>
  <si>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</si>
  <si>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</si>
  <si>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</si>
  <si>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</si>
  <si>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</si>
  <si>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</si>
  <si>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</si>
  <si>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</si>
  <si>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</si>
  <si>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</si>
  <si>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</si>
  <si>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</si>
  <si>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</si>
  <si>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</si>
  <si>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</si>
  <si>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</si>
  <si>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</si>
  <si>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</si>
  <si>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</si>
  <si>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</si>
  <si>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</si>
  <si>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</si>
  <si>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</si>
  <si>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</si>
  <si>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</si>
  <si>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</si>
  <si>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</si>
  <si>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</si>
  <si>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</si>
  <si>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</si>
  <si>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</si>
  <si>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</si>
  <si>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</si>
  <si>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</si>
  <si>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</si>
  <si>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</si>
  <si>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</si>
  <si>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</si>
  <si>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</si>
  <si>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</si>
  <si>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</si>
  <si>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</si>
  <si>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</si>
  <si>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</si>
  <si>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</si>
  <si>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</si>
  <si>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</si>
  <si>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</si>
  <si>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</si>
  <si>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</si>
  <si>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</si>
  <si>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</si>
  <si>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</si>
  <si>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</si>
  <si>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</si>
  <si>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</si>
  <si>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</si>
  <si>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</si>
  <si>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</si>
  <si>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</si>
  <si>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</si>
  <si>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</si>
  <si>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</si>
  <si>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</si>
  <si>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</si>
  <si>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</si>
  <si>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</si>
  <si>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</si>
  <si>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</si>
  <si>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</si>
  <si>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</si>
  <si>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</si>
  <si>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</si>
  <si>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</si>
  <si>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</si>
  <si>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</si>
  <si>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</si>
  <si>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</si>
  <si>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</si>
  <si>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</si>
  <si>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</si>
  <si>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</si>
  <si>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</si>
  <si>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</si>
  <si>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</si>
  <si>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</si>
  <si>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</si>
  <si>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</si>
  <si>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</si>
  <si>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</si>
  <si>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</si>
  <si>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</si>
  <si>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</si>
  <si>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</si>
  <si>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</si>
  <si>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</si>
  <si>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</si>
  <si>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</si>
  <si>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</si>
  <si>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</si>
  <si>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</si>
  <si>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</si>
  <si>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</si>
  <si>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</si>
  <si>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</si>
  <si>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</si>
  <si>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</si>
  <si>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</si>
  <si>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</si>
  <si>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</si>
  <si>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</si>
  <si>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</si>
  <si>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</si>
  <si>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</si>
  <si>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</si>
  <si>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</si>
  <si>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</si>
  <si>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</si>
  <si>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</si>
  <si>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</si>
  <si>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</si>
  <si>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</si>
  <si>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</si>
  <si>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</si>
  <si>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</si>
  <si>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</si>
  <si>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</si>
  <si>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</si>
  <si>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</si>
  <si>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</si>
  <si>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</si>
  <si>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</si>
  <si>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</si>
  <si>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</si>
  <si>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</si>
  <si>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</si>
  <si>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</si>
  <si>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</si>
  <si>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</si>
  <si>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</si>
  <si>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</si>
  <si>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</si>
  <si>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</si>
  <si>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</si>
  <si>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</si>
  <si>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</si>
  <si>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</si>
  <si>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</si>
  <si>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</si>
  <si>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</si>
  <si>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</si>
  <si>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</si>
  <si>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</si>
  <si>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</si>
  <si>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</si>
  <si>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</si>
  <si>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</si>
  <si>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</si>
  <si>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</si>
  <si>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</si>
  <si>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</si>
  <si>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</si>
  <si>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</si>
  <si>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</si>
  <si>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</si>
  <si>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</si>
  <si>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</si>
  <si>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</si>
  <si>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</si>
  <si>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</si>
  <si>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</si>
  <si>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</si>
  <si>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</si>
  <si>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</si>
  <si>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</si>
  <si>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</si>
  <si>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</si>
  <si>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</si>
  <si>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</si>
  <si>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</si>
  <si>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</si>
  <si>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</si>
  <si>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</si>
  <si>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</si>
  <si>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</si>
  <si>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</si>
  <si>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</si>
  <si>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</si>
  <si>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</si>
  <si>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</si>
  <si>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</si>
  <si>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</si>
  <si>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</si>
  <si>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</si>
  <si>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</si>
  <si>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</si>
  <si>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</si>
  <si>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</si>
  <si>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</si>
  <si>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</si>
  <si>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</si>
  <si>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</si>
  <si>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</si>
  <si>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</si>
  <si>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</si>
  <si>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</si>
  <si>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</si>
  <si>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</si>
  <si>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</si>
  <si>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</si>
  <si>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</si>
  <si>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</si>
  <si>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</si>
  <si>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</si>
  <si>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</si>
  <si>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</si>
  <si>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</si>
  <si>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</si>
  <si>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</si>
  <si>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</si>
  <si>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</si>
  <si>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</si>
  <si>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</si>
  <si>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</si>
  <si>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</si>
  <si>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</si>
  <si>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</si>
  <si>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</si>
  <si>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</si>
  <si>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</si>
  <si>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</si>
  <si>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</si>
  <si>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</si>
  <si>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</si>
  <si>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</si>
  <si>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</si>
  <si>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</si>
  <si>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</si>
  <si>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</si>
  <si>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</si>
  <si>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</si>
  <si>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</si>
  <si>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</si>
  <si>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</si>
  <si>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</si>
  <si>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</si>
  <si>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</si>
  <si>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</si>
  <si>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</si>
  <si>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</si>
  <si>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</si>
  <si>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</si>
  <si>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</si>
  <si>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</si>
  <si>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</si>
  <si>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</si>
  <si>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</si>
  <si>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</si>
  <si>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</si>
  <si>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</si>
  <si>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</si>
  <si>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</si>
  <si>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</si>
  <si>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</si>
  <si>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</si>
  <si>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</si>
  <si>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</si>
  <si>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</si>
  <si>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</si>
  <si>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</si>
  <si>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</si>
  <si>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</si>
  <si>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</si>
  <si>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</si>
  <si>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</si>
  <si>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</si>
  <si>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</si>
  <si>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</si>
  <si>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</si>
  <si>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</si>
  <si>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</si>
  <si>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</si>
  <si>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</si>
  <si>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</si>
  <si>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</si>
  <si>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</si>
  <si>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</si>
  <si>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</si>
  <si>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</si>
  <si>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</si>
  <si>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</si>
  <si>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</si>
  <si>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</si>
  <si>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</si>
  <si>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</si>
  <si>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</si>
  <si>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</si>
  <si>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</si>
  <si>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</si>
  <si>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</si>
  <si>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</si>
  <si>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</si>
  <si>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</si>
  <si>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</si>
  <si>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</si>
  <si>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</si>
  <si>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</si>
  <si>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</si>
  <si>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</si>
  <si>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</si>
  <si>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</si>
  <si>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</si>
  <si>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</si>
  <si>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</si>
  <si>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</si>
  <si>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</si>
  <si>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</si>
  <si>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</si>
  <si>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</si>
  <si>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</si>
  <si>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</si>
  <si>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</si>
  <si>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</si>
  <si>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</si>
  <si>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</si>
  <si>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</si>
  <si>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</si>
  <si>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</si>
  <si>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</si>
  <si>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</si>
  <si>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</si>
  <si>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</si>
  <si>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</si>
  <si>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</si>
  <si>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</si>
  <si>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</si>
  <si>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</si>
  <si>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</si>
  <si>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</si>
  <si>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</si>
  <si>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</si>
  <si>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</si>
  <si>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</si>
  <si>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</si>
  <si>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</si>
  <si>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</si>
  <si>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</si>
  <si>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</si>
  <si>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</si>
  <si>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</si>
  <si>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</si>
  <si>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</si>
  <si>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</si>
  <si>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</si>
  <si>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</si>
  <si>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</si>
  <si>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</si>
  <si>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</si>
  <si>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</si>
  <si>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</si>
  <si>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</si>
  <si>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</si>
  <si>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</si>
  <si>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</si>
  <si>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</si>
  <si>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</si>
  <si>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</si>
  <si>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</si>
  <si>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</si>
  <si>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</si>
  <si>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</si>
  <si>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</si>
  <si>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</si>
  <si>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</si>
  <si>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</si>
  <si>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</si>
  <si>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</si>
  <si>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</si>
  <si>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</si>
  <si>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</si>
  <si>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</si>
  <si>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</si>
  <si>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</si>
  <si>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</si>
  <si>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</si>
  <si>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</si>
  <si>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</si>
  <si>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</si>
  <si>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</si>
  <si>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</si>
  <si>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</si>
  <si>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</si>
  <si>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</si>
  <si>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</si>
  <si>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</si>
  <si>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</si>
  <si>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</si>
  <si>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</si>
  <si>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</si>
  <si>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</si>
  <si>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</si>
  <si>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</si>
  <si>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</si>
  <si>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</si>
  <si>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</si>
  <si>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</si>
  <si>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</si>
  <si>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</si>
  <si>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</si>
  <si>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</si>
  <si>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</si>
  <si>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</si>
  <si>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</si>
  <si>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</si>
  <si>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</si>
  <si>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</si>
  <si>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</si>
  <si>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</si>
  <si>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</si>
  <si>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</si>
  <si>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</si>
  <si>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</si>
  <si>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</si>
  <si>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</si>
  <si>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</si>
  <si>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</si>
  <si>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</si>
  <si>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</si>
  <si>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</si>
  <si>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</si>
  <si>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</si>
  <si>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</si>
  <si>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</si>
  <si>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</si>
  <si>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</si>
  <si>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</si>
  <si>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</si>
  <si>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</si>
  <si>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</si>
  <si>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</si>
  <si>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</si>
  <si>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</si>
  <si>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</si>
  <si>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</si>
  <si>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</si>
  <si>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</si>
  <si>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</si>
  <si>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</si>
  <si>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</si>
  <si>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</si>
  <si>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</si>
  <si>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</si>
  <si>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</si>
  <si>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</si>
  <si>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</si>
  <si>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</si>
  <si>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</si>
  <si>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</si>
  <si>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</si>
  <si>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</si>
  <si>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</si>
  <si>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</si>
  <si>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</si>
  <si>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</si>
  <si>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</si>
  <si>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</si>
  <si>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</si>
  <si>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</si>
  <si>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</si>
  <si>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</si>
  <si>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</si>
  <si>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</si>
  <si>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</si>
  <si>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</si>
  <si>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</si>
  <si>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</si>
  <si>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</si>
  <si>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</si>
  <si>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</si>
  <si>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</si>
  <si>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</si>
  <si>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</si>
  <si>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</si>
  <si>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</si>
  <si>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</si>
  <si>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</si>
  <si>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</si>
  <si>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</si>
  <si>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</si>
  <si>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</si>
  <si>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</si>
  <si>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</si>
  <si>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</si>
  <si>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</si>
  <si>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</si>
  <si>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</si>
  <si>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</si>
  <si>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</si>
  <si>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</si>
  <si>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</si>
  <si>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</si>
  <si>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</si>
  <si>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</si>
  <si>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</si>
  <si>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</si>
  <si>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</si>
  <si>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</si>
  <si>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</si>
  <si>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</si>
  <si>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</si>
  <si>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</si>
  <si>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</si>
  <si>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</si>
  <si>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</si>
  <si>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</si>
  <si>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</si>
  <si>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</si>
  <si>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</si>
  <si>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</si>
  <si>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</si>
  <si>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</si>
  <si>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</si>
  <si>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</si>
  <si>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</si>
  <si>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</si>
  <si>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</si>
  <si>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</si>
  <si>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</si>
  <si>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</si>
  <si>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</si>
  <si>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</si>
  <si>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</si>
  <si>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</si>
  <si>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</si>
  <si>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</si>
  <si>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</si>
  <si>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</si>
  <si>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</si>
  <si>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</si>
  <si>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</si>
  <si>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</si>
  <si>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</si>
  <si>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</si>
  <si>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</si>
  <si>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</si>
  <si>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</si>
  <si>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</si>
  <si>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</si>
  <si>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</si>
  <si>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</si>
  <si>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</si>
  <si>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</si>
  <si>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</si>
  <si>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</si>
  <si>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</si>
  <si>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</si>
  <si>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</si>
  <si>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</si>
  <si>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</si>
  <si>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</si>
  <si>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</si>
  <si>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</si>
  <si>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</si>
  <si>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</si>
  <si>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</si>
  <si>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</si>
  <si>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</si>
  <si>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</si>
  <si>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</si>
  <si>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</si>
  <si>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</si>
  <si>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</si>
  <si>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</si>
  <si>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</si>
  <si>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</si>
  <si>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</si>
  <si>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</si>
  <si>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</si>
  <si>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</si>
  <si>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</si>
  <si>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</si>
  <si>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</si>
  <si>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</si>
  <si>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</si>
  <si>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</si>
  <si>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</si>
  <si>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</si>
  <si>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</si>
  <si>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</si>
  <si>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</si>
  <si>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</si>
  <si>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</si>
  <si>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</si>
  <si>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</si>
  <si>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</si>
  <si>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</si>
  <si>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</si>
  <si>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</si>
  <si>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</si>
  <si>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</si>
  <si>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</si>
  <si>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</si>
  <si>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</si>
  <si>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</si>
  <si>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</si>
  <si>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</si>
  <si>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</si>
  <si>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</si>
  <si>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</si>
  <si>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</si>
  <si>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</si>
  <si>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</si>
  <si>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</si>
  <si>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</si>
  <si>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</si>
  <si>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</si>
  <si>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</si>
  <si>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</si>
  <si>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</si>
  <si>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</si>
  <si>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</si>
  <si>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</si>
  <si>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</si>
  <si>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</si>
  <si>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</si>
  <si>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</si>
  <si>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</si>
  <si>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</si>
  <si>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</si>
  <si>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</si>
  <si>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</si>
  <si>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</si>
  <si>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</si>
  <si>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</si>
  <si>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</si>
  <si>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</si>
  <si>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</si>
  <si>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</si>
  <si>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</si>
  <si>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</si>
  <si>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</si>
  <si>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</si>
  <si>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</si>
  <si>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</si>
  <si>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</si>
  <si>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</si>
  <si>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</si>
  <si>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</si>
  <si>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</si>
  <si>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</si>
  <si>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</si>
  <si>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</si>
  <si>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</si>
  <si>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</si>
  <si>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</si>
  <si>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</si>
  <si>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</si>
  <si>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</si>
  <si>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</si>
  <si>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</si>
  <si>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</si>
  <si>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</si>
  <si>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</si>
  <si>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</si>
  <si>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</si>
  <si>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</si>
  <si>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</si>
  <si>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</si>
  <si>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</si>
  <si>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</si>
  <si>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</si>
  <si>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</si>
  <si>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</si>
  <si>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</si>
  <si>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</si>
  <si>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</si>
  <si>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</si>
  <si>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</si>
  <si>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</si>
  <si>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</si>
  <si>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</si>
  <si>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</si>
  <si>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</si>
  <si>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</si>
  <si>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</si>
  <si>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</si>
  <si>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</si>
  <si>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</si>
  <si>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</si>
  <si>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</si>
  <si>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</si>
  <si>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</si>
  <si>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</si>
  <si>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</si>
  <si>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</si>
  <si>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</si>
  <si>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</si>
  <si>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</si>
  <si>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</si>
  <si>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</si>
  <si>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</si>
  <si>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</si>
  <si>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</si>
  <si>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</si>
  <si>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</si>
  <si>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</si>
  <si>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</si>
  <si>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</si>
  <si>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</si>
  <si>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</si>
  <si>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</si>
  <si>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</si>
  <si>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</si>
  <si>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</si>
  <si>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</si>
  <si>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</si>
  <si>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</si>
  <si>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</si>
  <si>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</si>
  <si>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</si>
  <si>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</si>
  <si>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</si>
  <si>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</si>
  <si>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</si>
  <si>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</si>
  <si>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</si>
  <si>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</si>
  <si>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</si>
  <si>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</si>
  <si>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</si>
  <si>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</si>
  <si>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</si>
  <si>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</si>
  <si>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</si>
  <si>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</si>
  <si>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</si>
  <si>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</si>
  <si>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</si>
  <si>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</si>
  <si>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</si>
  <si>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</si>
  <si>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</si>
  <si>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</si>
  <si>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</si>
  <si>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</si>
  <si>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</si>
  <si>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</si>
  <si>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</si>
  <si>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</si>
  <si>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</si>
  <si>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</si>
  <si>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</si>
  <si>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</si>
  <si>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</si>
  <si>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</si>
  <si>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</si>
  <si>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</si>
  <si>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</si>
  <si>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</si>
  <si>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</si>
  <si>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</si>
  <si>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</si>
  <si>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</si>
  <si>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</si>
  <si>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</si>
  <si>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</si>
  <si>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</si>
  <si>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</si>
  <si>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</si>
  <si>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</si>
  <si>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</si>
  <si>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</si>
  <si>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</si>
  <si>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</si>
  <si>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</si>
  <si>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</si>
  <si>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</si>
  <si>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</si>
  <si>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</si>
  <si>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</si>
  <si>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</si>
  <si>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</si>
  <si>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</si>
  <si>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</si>
  <si>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</si>
  <si>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</si>
  <si>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</si>
  <si>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</si>
  <si>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</si>
  <si>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</si>
  <si>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</si>
  <si>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</si>
  <si>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</si>
  <si>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</si>
  <si>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</si>
  <si>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</si>
  <si>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</si>
  <si>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</si>
  <si>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</si>
  <si>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</si>
  <si>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</si>
  <si>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</si>
  <si>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</si>
  <si>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</si>
  <si>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</si>
  <si>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</si>
  <si>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</si>
  <si>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</si>
  <si>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</si>
  <si>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</si>
  <si>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</si>
  <si>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</si>
  <si>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</si>
  <si>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</si>
  <si>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</si>
  <si>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</si>
  <si>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</si>
  <si>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</si>
  <si>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</si>
  <si>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</si>
  <si>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</si>
  <si>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</si>
  <si>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</si>
  <si>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</si>
  <si>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</si>
  <si>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</si>
  <si>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</si>
  <si>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</si>
  <si>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</si>
  <si>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</si>
  <si>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</si>
  <si>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</si>
  <si>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</si>
  <si>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</si>
  <si>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</si>
  <si>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</si>
  <si>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</si>
  <si>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</si>
  <si>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</si>
  <si>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</si>
  <si>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</si>
  <si>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</si>
  <si>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</si>
  <si>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</si>
  <si>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</si>
  <si>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</si>
  <si>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</si>
  <si>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</si>
  <si>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</si>
  <si>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</si>
  <si>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</si>
  <si>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</si>
  <si>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</si>
  <si>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</si>
  <si>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</si>
  <si>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</si>
  <si>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</si>
  <si>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</si>
  <si>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</si>
  <si>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</si>
  <si>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</si>
  <si>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</si>
  <si>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</si>
  <si>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</si>
  <si>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</si>
  <si>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</si>
  <si>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</si>
  <si>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</si>
  <si>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</si>
  <si>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</si>
  <si>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</si>
  <si>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</si>
  <si>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</si>
  <si>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</si>
  <si>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</si>
  <si>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</si>
  <si>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</si>
  <si>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</si>
  <si>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</si>
  <si>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</si>
  <si>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</si>
  <si>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</si>
  <si>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</si>
  <si>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</si>
  <si>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</si>
  <si>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</si>
  <si>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</si>
  <si>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</si>
  <si>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</si>
  <si>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</si>
  <si>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</si>
  <si>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</si>
  <si>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</si>
  <si>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</si>
  <si>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</si>
  <si>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</si>
  <si>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</si>
  <si>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</si>
  <si>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</si>
  <si>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</si>
  <si>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</si>
  <si>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</si>
  <si>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</si>
  <si>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</si>
  <si>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</si>
  <si>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</si>
  <si>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</si>
  <si>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</si>
  <si>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</si>
  <si>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</si>
  <si>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</si>
  <si>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</si>
  <si>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</si>
  <si>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</si>
  <si>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</si>
  <si>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</si>
  <si>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</si>
  <si>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</si>
  <si>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</si>
  <si>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</si>
  <si>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</si>
  <si>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</si>
  <si>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</si>
  <si>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</si>
  <si>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</si>
  <si>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</si>
  <si>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</si>
  <si>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</si>
  <si>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</si>
  <si>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</si>
  <si>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</si>
  <si>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</si>
  <si>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</si>
  <si>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</si>
  <si>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</si>
  <si>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</si>
  <si>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</si>
  <si>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</si>
  <si>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</si>
  <si>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</si>
  <si>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</si>
  <si>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</si>
  <si>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</si>
  <si>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</si>
  <si>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</si>
  <si>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</si>
  <si>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</si>
  <si>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</si>
  <si>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</si>
  <si>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</si>
  <si>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</si>
  <si>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</si>
  <si>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</si>
  <si>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</si>
  <si>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</si>
  <si>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</si>
  <si>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</si>
  <si>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</si>
  <si>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</si>
  <si>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</si>
  <si>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</si>
  <si>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</si>
  <si>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</si>
  <si>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</si>
  <si>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</si>
  <si>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</si>
  <si>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</si>
  <si>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</si>
  <si>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</si>
  <si>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</si>
  <si>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</si>
  <si>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</si>
  <si>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</si>
  <si>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</si>
  <si>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</si>
  <si>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</si>
  <si>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</si>
  <si>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</si>
  <si>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</si>
  <si>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</si>
  <si>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</si>
  <si>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</si>
  <si>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</si>
  <si>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</si>
  <si>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</si>
  <si>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</si>
  <si>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</si>
  <si>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</si>
  <si>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</si>
  <si>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</si>
  <si>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</si>
  <si>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</si>
  <si>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</si>
  <si>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</si>
  <si>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</si>
  <si>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</si>
  <si>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</si>
  <si>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</si>
  <si>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</si>
  <si>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</si>
  <si>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</si>
  <si>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</si>
  <si>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</si>
  <si>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</si>
  <si>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</si>
  <si>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</si>
  <si>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</si>
  <si>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</si>
  <si>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</si>
  <si>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</si>
  <si>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</si>
  <si>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</si>
  <si>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</si>
  <si>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</si>
  <si>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</si>
  <si>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</si>
  <si>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</si>
  <si>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</si>
  <si>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</si>
  <si>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</si>
  <si>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</si>
  <si>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</si>
  <si>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</si>
  <si>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</si>
  <si>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</si>
  <si>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</si>
  <si>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</si>
  <si>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</si>
  <si>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</si>
  <si>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</si>
  <si>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</si>
  <si>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</si>
  <si>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</si>
  <si>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</si>
  <si>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</si>
  <si>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</si>
  <si>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</si>
  <si>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</si>
  <si>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</si>
  <si>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</si>
  <si>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</si>
  <si>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</si>
  <si>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</si>
  <si>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</si>
  <si>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</si>
  <si>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</si>
  <si>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</si>
  <si>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</si>
  <si>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</si>
  <si>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</si>
  <si>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</si>
  <si>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</si>
  <si>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</si>
  <si>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</si>
  <si>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</si>
  <si>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</si>
  <si>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</si>
  <si>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</si>
  <si>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</si>
  <si>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</si>
  <si>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</si>
  <si>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</si>
  <si>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</si>
  <si>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</si>
  <si>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</si>
  <si>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</si>
  <si>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</si>
  <si>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</si>
  <si>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</si>
  <si>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</si>
  <si>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</si>
  <si>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</si>
  <si>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</si>
  <si>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</si>
  <si>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</si>
  <si>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</si>
  <si>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</si>
  <si>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</si>
  <si>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</si>
  <si>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</si>
  <si>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</si>
  <si>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</si>
  <si>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</si>
  <si>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</si>
  <si>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</si>
  <si>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</si>
  <si>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</si>
  <si>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</si>
  <si>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</si>
  <si>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</si>
  <si>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</si>
  <si>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</si>
  <si>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</si>
  <si>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</si>
  <si>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</si>
  <si>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</si>
  <si>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</si>
  <si>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</si>
  <si>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</si>
  <si>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</si>
  <si>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</si>
  <si>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</si>
  <si>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</si>
  <si>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</si>
  <si>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</si>
  <si>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</si>
  <si>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</si>
  <si>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</si>
  <si>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</si>
  <si>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</si>
  <si>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</si>
  <si>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</si>
  <si>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</si>
  <si>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</si>
  <si>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</si>
  <si>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</si>
  <si>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</si>
  <si>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</si>
  <si>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</si>
  <si>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</si>
  <si>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</si>
  <si>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</si>
  <si>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</si>
  <si>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</si>
  <si>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</si>
  <si>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</si>
  <si>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</si>
  <si>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</si>
  <si>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</si>
  <si>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</si>
  <si>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</si>
  <si>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</si>
  <si>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</si>
  <si>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</si>
  <si>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</si>
  <si>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</si>
  <si>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</si>
  <si>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</si>
  <si>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</si>
  <si>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</si>
  <si>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</si>
  <si>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</si>
  <si>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</si>
  <si>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</si>
  <si>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</si>
  <si>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</si>
  <si>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</si>
  <si>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</si>
  <si>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</si>
  <si>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</si>
  <si>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</si>
  <si>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</si>
  <si>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</si>
  <si>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</si>
  <si>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</si>
  <si>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</si>
  <si>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</si>
  <si>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</si>
  <si>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</si>
  <si>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</si>
  <si>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</si>
  <si>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</si>
  <si>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</si>
  <si>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</si>
  <si>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</si>
  <si>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</si>
  <si>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</si>
  <si>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</si>
  <si>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</si>
  <si>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</si>
  <si>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</si>
  <si>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</si>
  <si>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</si>
  <si>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</si>
  <si>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</si>
  <si>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</si>
  <si>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</si>
  <si>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</si>
  <si>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</si>
  <si>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</si>
  <si>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</si>
  <si>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</si>
  <si>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</si>
  <si>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</si>
  <si>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</si>
  <si>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</si>
  <si>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</si>
  <si>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</si>
  <si>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</si>
  <si>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</si>
  <si>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</si>
  <si>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</si>
  <si>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</si>
  <si>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</si>
  <si>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</si>
  <si>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</si>
  <si>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</si>
  <si>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</si>
  <si>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</si>
  <si>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</si>
  <si>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</si>
  <si>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</si>
  <si>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</si>
  <si>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</si>
  <si>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</si>
  <si>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</si>
  <si>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</si>
  <si>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</si>
  <si>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</si>
  <si>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</si>
  <si>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</si>
  <si>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</si>
  <si>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</si>
  <si>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</si>
  <si>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</si>
  <si>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</si>
  <si>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</si>
  <si>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</si>
  <si>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</si>
  <si>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</si>
  <si>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</si>
  <si>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</si>
  <si>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</si>
  <si>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</si>
  <si>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</si>
  <si>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</si>
  <si>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</si>
  <si>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</si>
  <si>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</si>
  <si>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</si>
  <si>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</si>
  <si>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</si>
  <si>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</si>
  <si>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</si>
  <si>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</si>
  <si>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</si>
  <si>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</si>
  <si>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</si>
  <si>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</si>
  <si>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</si>
  <si>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</si>
  <si>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</si>
  <si>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</si>
  <si>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</si>
  <si>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</si>
  <si>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</si>
  <si>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</si>
  <si>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</si>
  <si>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</si>
  <si>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</si>
  <si>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</si>
  <si>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</si>
  <si>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</si>
  <si>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</si>
  <si>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</si>
  <si>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</si>
  <si>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</si>
  <si>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</si>
  <si>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</si>
  <si>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</si>
  <si>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</si>
  <si>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</si>
  <si>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</si>
  <si>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</si>
  <si>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</si>
  <si>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</si>
  <si>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</si>
  <si>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</si>
  <si>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</si>
  <si>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</si>
  <si>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</si>
  <si>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</si>
  <si>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</si>
  <si>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</si>
  <si>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</si>
  <si>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</si>
  <si>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</si>
  <si>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</si>
  <si>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</si>
  <si>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</si>
  <si>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</si>
  <si>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</si>
  <si>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</si>
  <si>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</si>
  <si>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</si>
  <si>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</si>
  <si>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</si>
  <si>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</si>
  <si>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</si>
  <si>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</si>
  <si>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</si>
  <si>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</si>
  <si>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</si>
  <si>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</si>
  <si>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</si>
  <si>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</si>
  <si>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</si>
  <si>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</si>
  <si>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</si>
  <si>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</si>
  <si>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</si>
  <si>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</si>
  <si>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</si>
  <si>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</si>
  <si>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</si>
  <si>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</si>
  <si>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</si>
  <si>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</si>
  <si>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</si>
  <si>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</si>
  <si>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</si>
  <si>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</si>
  <si>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</si>
  <si>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</si>
  <si>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</si>
  <si>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</si>
  <si>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</si>
  <si>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</si>
  <si>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</si>
  <si>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</si>
  <si>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</si>
  <si>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</si>
  <si>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</si>
  <si>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</si>
  <si>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</si>
  <si>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</si>
  <si>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</si>
  <si>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</si>
  <si>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</si>
  <si>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</si>
  <si>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</si>
  <si>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</si>
  <si>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</si>
  <si>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</si>
  <si>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</si>
  <si>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</si>
  <si>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</si>
  <si>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</si>
  <si>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</si>
  <si>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</si>
  <si>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</si>
  <si>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</si>
  <si>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</si>
  <si>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</si>
  <si>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</si>
  <si>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</si>
  <si>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</si>
  <si>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</si>
  <si>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</si>
  <si>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</si>
  <si>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</si>
  <si>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</si>
  <si>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</si>
  <si>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</si>
  <si>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</si>
  <si>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</si>
  <si>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</si>
  <si>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</si>
  <si>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</si>
  <si>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</si>
  <si>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</si>
  <si>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</si>
  <si>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</si>
  <si>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</si>
  <si>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</si>
  <si>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</si>
  <si>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</si>
  <si>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</si>
  <si>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</si>
  <si>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</si>
  <si>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</si>
  <si>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</si>
  <si>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</si>
  <si>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</si>
  <si>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</si>
  <si>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</si>
  <si>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</si>
  <si>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</si>
  <si>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</si>
  <si>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</si>
  <si>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</si>
  <si>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</si>
  <si>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</si>
  <si>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</si>
  <si>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</si>
  <si>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</si>
  <si>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</si>
  <si>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</si>
  <si>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</si>
  <si>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</si>
  <si>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</si>
  <si>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</si>
  <si>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</si>
  <si>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</si>
  <si>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</si>
  <si>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</si>
  <si>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</si>
  <si>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</si>
  <si>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</si>
  <si>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</si>
  <si>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</si>
  <si>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</si>
  <si>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</si>
  <si>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</si>
  <si>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</si>
  <si>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</si>
  <si>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</si>
  <si>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</si>
  <si>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</si>
  <si>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</si>
  <si>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</si>
  <si>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</si>
  <si>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</si>
  <si>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</si>
  <si>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</si>
  <si>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</si>
  <si>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</si>
  <si>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</si>
  <si>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</si>
  <si>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</si>
  <si>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</si>
  <si>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</si>
  <si>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</si>
  <si>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</si>
  <si>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</si>
  <si>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</si>
  <si>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</si>
  <si>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</si>
  <si>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</si>
  <si>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</si>
  <si>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</si>
  <si>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</si>
  <si>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</si>
  <si>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</si>
  <si>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</si>
  <si>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</si>
  <si>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</si>
  <si>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</si>
  <si>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</si>
  <si>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</si>
  <si>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</si>
  <si>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</si>
  <si>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</si>
  <si>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</si>
  <si>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</si>
  <si>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</si>
  <si>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</si>
  <si>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</si>
  <si>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</si>
  <si>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</si>
  <si>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</si>
  <si>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</si>
  <si>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</si>
  <si>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</si>
  <si>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</si>
  <si>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</si>
  <si>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</si>
  <si>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</si>
  <si>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</si>
  <si>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</si>
  <si>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</si>
  <si>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</si>
  <si>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</si>
  <si>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</si>
  <si>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</si>
  <si>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</si>
  <si>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</si>
  <si>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</si>
  <si>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</si>
  <si>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</si>
  <si>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</si>
  <si>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</si>
  <si>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</si>
  <si>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</si>
  <si>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</si>
  <si>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</si>
  <si>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</si>
  <si>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</si>
  <si>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</si>
  <si>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</si>
  <si>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</si>
  <si>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</si>
  <si>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</si>
  <si>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</si>
  <si>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</si>
  <si>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</si>
  <si>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</si>
  <si>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</si>
  <si>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</si>
  <si>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</si>
  <si>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</si>
  <si>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</si>
  <si>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</si>
  <si>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</si>
  <si>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</si>
  <si>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</si>
  <si>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</si>
  <si>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</si>
  <si>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</si>
  <si>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</si>
  <si>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</si>
  <si>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</si>
  <si>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</si>
  <si>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</si>
  <si>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</si>
  <si>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</si>
  <si>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</si>
  <si>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</si>
  <si>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</si>
  <si>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</si>
  <si>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</si>
  <si>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</si>
  <si>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</si>
  <si>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</si>
  <si>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</si>
  <si>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</si>
  <si>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</si>
  <si>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</si>
  <si>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</si>
  <si>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</si>
  <si>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</si>
  <si>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</si>
  <si>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</si>
  <si>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</si>
  <si>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</si>
  <si>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</si>
  <si>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</si>
  <si>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</si>
  <si>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</si>
  <si>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</si>
  <si>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</si>
  <si>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</si>
  <si>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</si>
  <si>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</si>
  <si>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</si>
  <si>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</si>
  <si>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</si>
  <si>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</si>
  <si>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</si>
  <si>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</si>
  <si>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</si>
  <si>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</si>
  <si>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</si>
  <si>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</si>
  <si>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</si>
  <si>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</si>
  <si>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</si>
  <si>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</si>
  <si>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</si>
  <si>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</si>
  <si>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</si>
  <si>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</si>
  <si>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</si>
  <si>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</si>
  <si>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</si>
  <si>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</si>
  <si>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</si>
  <si>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</si>
  <si>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</si>
  <si>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</si>
  <si>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</si>
  <si>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</si>
  <si>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</si>
  <si>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</si>
  <si>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</si>
  <si>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</si>
  <si>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</si>
  <si>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</si>
  <si>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</si>
  <si>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</si>
  <si>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</si>
  <si>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</si>
  <si>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</si>
  <si>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</si>
  <si>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</si>
  <si>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</si>
  <si>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</si>
  <si>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</si>
  <si>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</si>
  <si>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</si>
  <si>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</si>
  <si>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</si>
  <si>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</si>
  <si>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</si>
  <si>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</si>
  <si>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</si>
  <si>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</si>
  <si>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</si>
  <si>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</si>
  <si>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</si>
  <si>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</si>
  <si>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</si>
  <si>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</si>
  <si>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</si>
  <si>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</si>
  <si>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</si>
  <si>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</si>
  <si>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</si>
  <si>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</si>
  <si>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</si>
  <si>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</si>
  <si>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</si>
  <si>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</si>
  <si>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</si>
  <si>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</si>
  <si>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</si>
  <si>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</si>
  <si>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</si>
  <si>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</si>
  <si>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</si>
  <si>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</si>
  <si>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</si>
  <si>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</si>
  <si>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</si>
  <si>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</si>
  <si>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</si>
  <si>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</si>
  <si>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</si>
  <si>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</si>
  <si>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</si>
  <si>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</si>
  <si>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</si>
  <si>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</si>
  <si>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</si>
  <si>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</si>
  <si>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</si>
  <si>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</si>
  <si>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</si>
  <si>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</si>
  <si>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</si>
  <si>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</si>
  <si>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</si>
  <si>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</si>
  <si>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</si>
  <si>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</si>
  <si>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</si>
  <si>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</si>
  <si>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</si>
  <si>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</si>
  <si>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</si>
  <si>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</si>
  <si>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</si>
  <si>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</si>
  <si>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</si>
  <si>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</si>
  <si>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</si>
  <si>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</si>
  <si>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</si>
  <si>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</si>
  <si>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</si>
  <si>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</si>
  <si>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</si>
  <si>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</si>
  <si>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</si>
  <si>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</si>
  <si>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</si>
  <si>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</si>
  <si>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</si>
  <si>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</si>
  <si>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</si>
  <si>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</si>
  <si>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</si>
  <si>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</si>
  <si>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</si>
  <si>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</si>
  <si>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</si>
  <si>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</si>
  <si>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</si>
  <si>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</si>
  <si>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</si>
  <si>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</si>
  <si>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</si>
  <si>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</si>
  <si>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</si>
  <si>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</si>
  <si>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</si>
  <si>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</si>
  <si>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</si>
  <si>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</si>
  <si>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</si>
  <si>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</si>
  <si>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</si>
  <si>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</si>
  <si>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</si>
  <si>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</si>
  <si>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</si>
  <si>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</si>
  <si>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</si>
  <si>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</si>
  <si>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</si>
  <si>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</si>
  <si>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</si>
  <si>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</si>
  <si>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</si>
  <si>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</si>
  <si>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</si>
  <si>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</si>
  <si>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</si>
  <si>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</si>
  <si>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</si>
  <si>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</si>
  <si>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</si>
  <si>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</si>
  <si>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</si>
  <si>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</si>
  <si>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</si>
  <si>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</si>
  <si>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</si>
  <si>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</si>
  <si>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</si>
  <si>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</si>
  <si>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</si>
  <si>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</si>
  <si>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</si>
  <si>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</si>
  <si>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</si>
  <si>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</si>
  <si>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</si>
  <si>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</si>
  <si>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</si>
  <si>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</si>
  <si>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</si>
  <si>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</si>
  <si>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</si>
  <si>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</si>
  <si>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</si>
  <si>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</si>
  <si>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</si>
  <si>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</si>
  <si>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</si>
  <si>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</si>
  <si>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</si>
  <si>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</si>
  <si>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</si>
  <si>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</si>
  <si>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</si>
  <si>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</si>
  <si>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</si>
  <si>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</si>
  <si>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</si>
  <si>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</si>
  <si>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</si>
  <si>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</si>
  <si>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</si>
  <si>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</si>
  <si>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</si>
  <si>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</si>
  <si>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</si>
  <si>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</si>
  <si>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</si>
  <si>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</si>
  <si>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</si>
  <si>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</si>
  <si>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</si>
  <si>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</si>
  <si>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</si>
  <si>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</si>
  <si>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</si>
  <si>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</si>
  <si>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</si>
  <si>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</si>
  <si>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</si>
  <si>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</si>
  <si>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</si>
  <si>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</si>
  <si>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</si>
  <si>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</si>
  <si>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</si>
  <si>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</si>
  <si>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</si>
  <si>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</si>
  <si>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</si>
  <si>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</si>
  <si>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</si>
  <si>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</si>
  <si>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</si>
  <si>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</si>
  <si>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</si>
  <si>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</si>
  <si>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</si>
  <si>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</si>
  <si>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</si>
  <si>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</si>
  <si>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</si>
  <si>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</si>
  <si>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</si>
  <si>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</si>
  <si>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</si>
  <si>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</si>
  <si>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</si>
  <si>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</si>
  <si>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</si>
  <si>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</si>
  <si>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</si>
  <si>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</si>
  <si>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</si>
  <si>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</si>
  <si>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</si>
  <si>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</si>
  <si>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</si>
  <si>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</si>
  <si>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</si>
  <si>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</si>
  <si>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</si>
  <si>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</si>
  <si>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</si>
  <si>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</si>
  <si>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</si>
  <si>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</si>
  <si>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</si>
  <si>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</si>
  <si>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</si>
  <si>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</si>
  <si>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</si>
  <si>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</si>
  <si>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</si>
  <si>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</si>
  <si>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</si>
  <si>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</si>
  <si>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</si>
  <si>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</si>
  <si>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</si>
  <si>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</si>
  <si>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</si>
  <si>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</si>
  <si>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</si>
  <si>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</si>
  <si>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</si>
  <si>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</si>
  <si>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</si>
  <si>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</si>
  <si>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</si>
  <si>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</si>
  <si>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</si>
  <si>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</si>
  <si>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</si>
  <si>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</si>
  <si>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</si>
  <si>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</si>
  <si>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</si>
  <si>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</si>
  <si>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</si>
  <si>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</si>
  <si>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</si>
  <si>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</si>
  <si>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</si>
  <si>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</si>
  <si>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</si>
  <si>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</si>
  <si>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</si>
  <si>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</si>
  <si>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</si>
  <si>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</si>
  <si>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</si>
  <si>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</si>
  <si>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</si>
  <si>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</si>
  <si>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</si>
  <si>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</si>
  <si>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</si>
  <si>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</si>
  <si>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</si>
  <si>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</si>
  <si>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</si>
  <si>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</si>
  <si>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</si>
  <si>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</si>
  <si>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</si>
  <si>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</si>
  <si>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</si>
  <si>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</si>
  <si>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</si>
  <si>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</si>
  <si>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</si>
  <si>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</si>
  <si>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</si>
  <si>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</si>
  <si>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</si>
  <si>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</si>
  <si>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</si>
  <si>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</si>
  <si>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</si>
  <si>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</si>
  <si>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</si>
  <si>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</si>
  <si>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</si>
  <si>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</si>
  <si>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</si>
  <si>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</si>
  <si>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</si>
  <si>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</si>
  <si>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</si>
  <si>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</si>
  <si>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</si>
  <si>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</si>
  <si>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</si>
  <si>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</si>
  <si>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</si>
  <si>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</si>
  <si>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</si>
  <si>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</si>
  <si>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</si>
  <si>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</si>
  <si>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</si>
  <si>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</si>
  <si>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</si>
  <si>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</si>
  <si>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</si>
  <si>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</si>
  <si>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</si>
  <si>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</si>
  <si>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</si>
  <si>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</si>
  <si>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</si>
  <si>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</si>
  <si>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</si>
  <si>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</si>
  <si>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</si>
  <si>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</si>
  <si>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</si>
  <si>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</si>
  <si>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</si>
  <si>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</si>
  <si>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</si>
  <si>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</si>
  <si>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</si>
  <si>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</si>
  <si>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</si>
  <si>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</si>
  <si>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</si>
  <si>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</si>
  <si>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</si>
  <si>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</si>
  <si>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</si>
  <si>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</si>
  <si>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</si>
  <si>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</si>
  <si>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</si>
  <si>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</si>
  <si>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</si>
  <si>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</si>
  <si>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</si>
  <si>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</si>
  <si>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</si>
  <si>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</si>
  <si>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</si>
  <si>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</si>
  <si>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</si>
  <si>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</si>
  <si>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</si>
  <si>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</si>
  <si>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</si>
  <si>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</si>
  <si>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</si>
  <si>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</si>
  <si>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</si>
  <si>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</si>
  <si>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</si>
  <si>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</si>
  <si>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</si>
  <si>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</si>
  <si>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</si>
  <si>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</si>
  <si>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</si>
  <si>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</si>
  <si>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</si>
  <si>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</si>
  <si>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</si>
  <si>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</si>
  <si>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</si>
  <si>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</si>
  <si>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</si>
  <si>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</si>
  <si>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</si>
  <si>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</si>
  <si>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</si>
  <si>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</si>
  <si>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</si>
  <si>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</si>
  <si>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</si>
  <si>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</si>
  <si>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</si>
  <si>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</si>
  <si>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</si>
  <si>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</si>
  <si>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</si>
  <si>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</si>
  <si>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</si>
  <si>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</si>
  <si>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</si>
  <si>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</si>
  <si>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</si>
  <si>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</si>
  <si>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</si>
  <si>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</si>
  <si>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</si>
  <si>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</si>
  <si>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</si>
  <si>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</si>
  <si>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</si>
  <si>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</si>
  <si>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</si>
  <si>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</si>
  <si>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</si>
  <si>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</si>
  <si>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</si>
  <si>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</si>
  <si>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</si>
  <si>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</si>
  <si>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</si>
  <si>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</si>
  <si>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</si>
  <si>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</si>
  <si>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</si>
  <si>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</si>
  <si>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</si>
  <si>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</si>
  <si>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</si>
  <si>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</si>
  <si>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</si>
  <si>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</si>
  <si>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</si>
  <si>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</si>
  <si>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</si>
  <si>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</si>
  <si>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</si>
  <si>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</si>
  <si>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</si>
  <si>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</si>
  <si>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</si>
  <si>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</si>
  <si>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</si>
  <si>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</si>
  <si>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</si>
  <si>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</si>
  <si>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</si>
  <si>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</si>
  <si>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</si>
  <si>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</si>
  <si>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</si>
  <si>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</si>
  <si>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</si>
  <si>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</si>
  <si>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</si>
  <si>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</si>
  <si>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</si>
  <si>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</si>
  <si>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</si>
  <si>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</si>
  <si>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</si>
  <si>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</si>
  <si>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</si>
  <si>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</si>
  <si>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</si>
  <si>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</si>
  <si>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</si>
  <si>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</si>
  <si>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</si>
  <si>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</si>
  <si>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</si>
  <si>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</si>
  <si>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</si>
  <si>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</si>
  <si>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</si>
  <si>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</si>
  <si>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</si>
  <si>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</si>
  <si>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</si>
  <si>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</si>
  <si>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</si>
  <si>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</si>
  <si>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</si>
  <si>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</si>
  <si>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</si>
  <si>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</si>
  <si>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</si>
  <si>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</si>
  <si>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</si>
  <si>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</si>
  <si>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</si>
  <si>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</si>
  <si>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</si>
  <si>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</si>
  <si>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</si>
  <si>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</si>
  <si>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</si>
  <si>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</si>
  <si>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</si>
  <si>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</si>
  <si>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</si>
  <si>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</si>
  <si>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</si>
  <si>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</si>
  <si>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</si>
  <si>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</si>
  <si>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</si>
  <si>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</si>
  <si>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</si>
  <si>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</si>
  <si>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</si>
  <si>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</si>
  <si>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</si>
  <si>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</si>
  <si>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</si>
  <si>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</si>
  <si>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</si>
  <si>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</si>
  <si>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</si>
  <si>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</si>
  <si>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</si>
  <si>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</si>
  <si>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</si>
  <si>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</si>
  <si>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</si>
  <si>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</si>
  <si>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</si>
  <si>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</si>
  <si>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</si>
  <si>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</si>
  <si>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</si>
  <si>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</si>
  <si>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</si>
  <si>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</si>
  <si>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</si>
  <si>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</si>
  <si>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</si>
  <si>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</si>
  <si>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</si>
  <si>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</si>
  <si>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</si>
  <si>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</si>
  <si>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</si>
  <si>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</si>
  <si>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</si>
  <si>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</si>
  <si>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</si>
  <si>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</si>
  <si>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</si>
  <si>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</si>
  <si>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</si>
  <si>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</si>
  <si>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</si>
  <si>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</si>
  <si>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</si>
  <si>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</si>
  <si>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</si>
  <si>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</si>
  <si>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</si>
  <si>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</si>
  <si>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</si>
  <si>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</si>
  <si>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</si>
  <si>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</si>
  <si>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</si>
  <si>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</si>
  <si>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</si>
  <si>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</si>
  <si>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</si>
  <si>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</si>
  <si>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</si>
  <si>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</si>
  <si>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</si>
  <si>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</si>
  <si>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</si>
  <si>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</si>
  <si>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</si>
  <si>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</si>
  <si>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</si>
  <si>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</si>
  <si>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</si>
  <si>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</si>
  <si>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</si>
  <si>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</si>
  <si>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</si>
  <si>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</si>
  <si>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</si>
  <si>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</si>
  <si>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</si>
  <si>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</si>
  <si>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</si>
  <si>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</si>
  <si>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</si>
  <si>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</si>
  <si>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</si>
  <si>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</si>
  <si>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</si>
  <si>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</si>
  <si>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</si>
  <si>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</si>
  <si>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</si>
  <si>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</si>
  <si>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</si>
  <si>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</si>
  <si>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</si>
  <si>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</si>
  <si>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</si>
  <si>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</si>
  <si>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</si>
  <si>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</si>
  <si>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</si>
  <si>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</si>
  <si>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</si>
  <si>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</si>
  <si>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</si>
  <si>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</si>
  <si>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</si>
  <si>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</si>
  <si>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</si>
  <si>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</si>
  <si>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</si>
  <si>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</si>
  <si>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</si>
  <si>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</si>
  <si>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</si>
  <si>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</si>
  <si>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</si>
  <si>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</si>
  <si>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</si>
  <si>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</si>
  <si>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</si>
  <si>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</si>
  <si>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</si>
  <si>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</si>
  <si>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</si>
  <si>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</si>
  <si>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</si>
  <si>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</si>
  <si>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</si>
  <si>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</si>
  <si>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</si>
  <si>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</si>
  <si>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</si>
  <si>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</si>
  <si>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</si>
  <si>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</si>
  <si>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</si>
  <si>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</si>
  <si>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</si>
  <si>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</si>
  <si>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</si>
  <si>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</si>
  <si>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</si>
  <si>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</si>
  <si>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</si>
  <si>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</si>
  <si>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</si>
  <si>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</si>
  <si>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</si>
  <si>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</si>
  <si>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</si>
  <si>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</si>
  <si>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</si>
  <si>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</si>
  <si>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</si>
  <si>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</si>
  <si>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</si>
  <si>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</si>
  <si>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</si>
  <si>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</si>
  <si>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</si>
  <si>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</si>
  <si>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</si>
  <si>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</si>
  <si>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</si>
  <si>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</si>
  <si>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</si>
  <si>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</si>
  <si>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</si>
  <si>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</si>
  <si>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</si>
  <si>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</si>
  <si>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</si>
  <si>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</si>
  <si>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</si>
  <si>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</si>
  <si>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</si>
  <si>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</si>
  <si>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</si>
  <si>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</si>
  <si>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</si>
  <si>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</si>
  <si>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</si>
  <si>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</si>
  <si>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</si>
  <si>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</si>
  <si>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</si>
  <si>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</si>
  <si>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</si>
  <si>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</si>
  <si>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</si>
  <si>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</si>
  <si>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</si>
  <si>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</si>
  <si>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</si>
  <si>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</si>
  <si>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</si>
  <si>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</si>
  <si>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</si>
  <si>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</si>
  <si>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</si>
  <si>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</si>
  <si>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</si>
  <si>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</si>
  <si>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</si>
  <si>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</si>
  <si>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</si>
  <si>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</si>
  <si>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</si>
  <si>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</si>
  <si>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</si>
  <si>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</si>
  <si>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</si>
  <si>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</si>
  <si>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</si>
  <si>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</si>
  <si>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</si>
  <si>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</si>
  <si>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</si>
  <si>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</si>
  <si>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</si>
  <si>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</si>
  <si>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</si>
  <si>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</si>
  <si>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</si>
  <si>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</si>
  <si>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</si>
  <si>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</si>
  <si>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</si>
  <si>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</si>
  <si>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</si>
  <si>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</si>
  <si>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</si>
  <si>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</si>
  <si>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</si>
  <si>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</si>
  <si>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</si>
  <si>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</si>
  <si>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</si>
  <si>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</si>
  <si>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</si>
  <si>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</si>
  <si>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</si>
  <si>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</si>
  <si>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</si>
  <si>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</si>
  <si>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</si>
  <si>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</si>
  <si>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</si>
  <si>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</si>
  <si>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</si>
  <si>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</si>
  <si>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</si>
  <si>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</si>
  <si>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</si>
  <si>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</si>
  <si>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</si>
  <si>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</si>
  <si>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</si>
  <si>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</si>
  <si>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</si>
  <si>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</si>
  <si>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</si>
  <si>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</si>
  <si>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</si>
  <si>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</si>
  <si>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</si>
  <si>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</si>
  <si>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</si>
  <si>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</si>
  <si>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</si>
  <si>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</si>
  <si>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</si>
  <si>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</si>
  <si>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</si>
  <si>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</si>
  <si>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</si>
  <si>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</si>
  <si>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</si>
  <si>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</si>
  <si>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</si>
  <si>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</si>
  <si>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</si>
  <si>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</si>
  <si>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</si>
  <si>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</si>
  <si>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</si>
  <si>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</si>
  <si>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</si>
  <si>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</si>
  <si>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</si>
  <si>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</si>
  <si>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</si>
  <si>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</si>
  <si>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</si>
  <si>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</si>
  <si>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</si>
  <si>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</si>
  <si>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</si>
  <si>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</si>
  <si>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</si>
  <si>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</si>
  <si>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</si>
  <si>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</si>
  <si>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</si>
  <si>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</si>
  <si>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</si>
  <si>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</si>
  <si>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</si>
  <si>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</si>
  <si>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</si>
  <si>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</si>
  <si>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</si>
  <si>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</si>
  <si>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</si>
  <si>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</si>
  <si>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</si>
  <si>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</si>
  <si>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</si>
  <si>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</si>
  <si>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</si>
  <si>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</si>
  <si>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</si>
  <si>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</si>
  <si>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</si>
  <si>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</si>
  <si>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</si>
  <si>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</si>
  <si>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</si>
  <si>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</si>
  <si>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</si>
  <si>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</si>
  <si>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</si>
  <si>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</si>
  <si>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</si>
  <si>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</si>
  <si>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</si>
  <si>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</si>
  <si>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</si>
  <si>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</si>
  <si>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</si>
  <si>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</si>
  <si>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</si>
  <si>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</si>
  <si>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</si>
  <si>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</si>
  <si>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</si>
  <si>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</si>
  <si>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</si>
  <si>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</si>
  <si>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</si>
  <si>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</si>
  <si>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</si>
  <si>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</si>
  <si>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</si>
  <si>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</si>
  <si>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</si>
  <si>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</si>
  <si>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</si>
  <si>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</si>
  <si>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</si>
  <si>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</si>
  <si>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</si>
  <si>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</si>
  <si>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</si>
  <si>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</si>
  <si>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</si>
  <si>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</si>
  <si>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</si>
  <si>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</si>
  <si>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</si>
  <si>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</si>
  <si>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</si>
  <si>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</si>
  <si>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</si>
  <si>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</si>
  <si>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</si>
  <si>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</si>
  <si>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</si>
  <si>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</si>
  <si>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</si>
  <si>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</si>
  <si>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</si>
  <si>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</si>
  <si>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</si>
  <si>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</si>
  <si>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</si>
  <si>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</si>
  <si>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</si>
  <si>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</si>
  <si>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</si>
  <si>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</si>
  <si>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</si>
  <si>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</si>
  <si>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</si>
  <si>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</si>
  <si>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</si>
  <si>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</si>
  <si>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</si>
  <si>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</si>
  <si>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</si>
  <si>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</si>
  <si>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</si>
  <si>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</si>
  <si>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</si>
  <si>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</si>
  <si>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</si>
  <si>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</si>
  <si>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</si>
  <si>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</si>
  <si>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</si>
  <si>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</si>
  <si>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</si>
  <si>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</si>
  <si>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</si>
  <si>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</si>
  <si>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</si>
  <si>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</si>
  <si>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</si>
  <si>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</si>
  <si>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</si>
  <si>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</si>
  <si>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</si>
  <si>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</si>
  <si>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</si>
  <si>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</si>
  <si>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</si>
  <si>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</si>
  <si>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</si>
  <si>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</si>
  <si>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</si>
  <si>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</si>
  <si>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</si>
  <si>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</si>
  <si>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</si>
  <si>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</si>
  <si>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</si>
  <si>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</si>
  <si>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</si>
  <si>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</si>
  <si>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</si>
  <si>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</si>
  <si>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</si>
  <si>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</si>
  <si>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</si>
  <si>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</si>
  <si>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</si>
  <si>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</si>
  <si>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</si>
  <si>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</si>
  <si>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</si>
  <si>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</si>
  <si>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</si>
  <si>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</si>
  <si>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</si>
  <si>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</si>
  <si>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</si>
  <si>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</si>
  <si>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</si>
  <si>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</si>
  <si>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</si>
  <si>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</si>
  <si>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</si>
  <si>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</si>
  <si>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</si>
  <si>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</si>
  <si>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</si>
  <si>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</si>
  <si>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</si>
  <si>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</si>
  <si>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</si>
  <si>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</si>
  <si>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</si>
  <si>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</si>
  <si>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</si>
  <si>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</si>
  <si>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</si>
  <si>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</si>
  <si>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</si>
  <si>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</si>
  <si>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</si>
  <si>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</si>
  <si>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</si>
  <si>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</si>
  <si>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</si>
  <si>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</si>
  <si>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</si>
  <si>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</si>
  <si>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</si>
  <si>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</si>
  <si>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</si>
  <si>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</si>
  <si>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</si>
  <si>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</si>
  <si>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</si>
  <si>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</si>
  <si>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</si>
  <si>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</si>
  <si>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</si>
  <si>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</si>
  <si>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</si>
  <si>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</si>
  <si>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</si>
  <si>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</si>
  <si>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</si>
  <si>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</si>
  <si>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</si>
  <si>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</si>
  <si>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</si>
  <si>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</si>
  <si>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</si>
  <si>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</si>
  <si>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</si>
  <si>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</si>
  <si>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</si>
  <si>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</si>
  <si>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</si>
  <si>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</si>
  <si>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</si>
  <si>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</si>
  <si>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</si>
  <si>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</si>
  <si>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</si>
  <si>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</si>
  <si>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</si>
  <si>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</si>
  <si>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</si>
  <si>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</si>
  <si>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</si>
  <si>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</si>
  <si>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</si>
  <si>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</si>
  <si>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</si>
  <si>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</si>
  <si>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</si>
  <si>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</si>
  <si>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</si>
  <si>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</si>
  <si>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</si>
  <si>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</si>
  <si>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</si>
  <si>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</si>
  <si>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</si>
  <si>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</si>
  <si>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</si>
  <si>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</si>
  <si>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</si>
  <si>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</si>
  <si>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</si>
  <si>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</si>
  <si>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</si>
  <si>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</si>
  <si>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</si>
  <si>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</si>
  <si>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</si>
  <si>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</si>
  <si>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</si>
  <si>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</si>
  <si>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</si>
  <si>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</si>
  <si>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</si>
  <si>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</si>
  <si>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</si>
  <si>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</si>
  <si>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</si>
  <si>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</si>
  <si>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</si>
  <si>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</si>
  <si>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</si>
  <si>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</si>
  <si>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</si>
  <si>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</si>
  <si>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</si>
  <si>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</si>
  <si>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</si>
  <si>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</si>
  <si>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</si>
  <si>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</si>
  <si>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</si>
  <si>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</si>
  <si>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</si>
  <si>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</si>
  <si>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</si>
  <si>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</si>
  <si>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</si>
  <si>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</si>
  <si>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</si>
  <si>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</si>
  <si>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</si>
  <si>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</si>
  <si>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</si>
  <si>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</si>
  <si>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</si>
  <si>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</si>
  <si>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</si>
  <si>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</si>
  <si>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</si>
  <si>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</si>
  <si>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</si>
  <si>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</si>
  <si>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</si>
  <si>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</si>
  <si>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</si>
  <si>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</si>
  <si>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</si>
  <si>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</si>
  <si>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</si>
  <si>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</si>
  <si>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</si>
  <si>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</si>
  <si>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</si>
  <si>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</si>
  <si>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</si>
  <si>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</si>
  <si>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</si>
  <si>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</si>
  <si>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</si>
  <si>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</si>
  <si>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</si>
  <si>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</si>
  <si>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</si>
  <si>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</si>
  <si>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</si>
  <si>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</si>
  <si>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</si>
  <si>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</si>
  <si>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</si>
  <si>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</si>
  <si>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</si>
  <si>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</si>
  <si>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</si>
  <si>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</si>
  <si>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</si>
  <si>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</si>
  <si>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</si>
  <si>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</si>
  <si>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</si>
  <si>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</si>
  <si>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</si>
  <si>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</si>
  <si>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</si>
  <si>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</si>
  <si>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</si>
  <si>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</si>
  <si>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</si>
  <si>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</si>
  <si>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</si>
  <si>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</si>
  <si>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</si>
  <si>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</si>
  <si>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</si>
  <si>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</si>
  <si>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</si>
  <si>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</si>
  <si>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</si>
  <si>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</si>
  <si>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</si>
  <si>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</si>
  <si>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</si>
  <si>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</si>
  <si>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</si>
  <si>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</si>
  <si>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</si>
  <si>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</si>
  <si>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</si>
  <si>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</si>
  <si>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</si>
  <si>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</si>
  <si>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</si>
  <si>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</si>
  <si>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</si>
  <si>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</si>
  <si>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</si>
  <si>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</si>
  <si>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</si>
  <si>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</si>
  <si>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</si>
  <si>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</si>
  <si>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</si>
  <si>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</si>
  <si>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</si>
  <si>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</si>
  <si>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</si>
  <si>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</si>
  <si>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</si>
  <si>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</si>
  <si>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</si>
  <si>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</si>
  <si>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</si>
  <si>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</si>
  <si>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</si>
  <si>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</si>
  <si>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</si>
  <si>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</si>
  <si>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</si>
  <si>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</si>
  <si>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</si>
  <si>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</si>
  <si>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</si>
  <si>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</si>
  <si>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</si>
  <si>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</si>
  <si>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</si>
  <si>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</si>
  <si>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</si>
  <si>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</si>
  <si>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</si>
  <si>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</si>
  <si>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</si>
  <si>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</si>
  <si>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</si>
  <si>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</si>
  <si>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</si>
  <si>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</si>
  <si>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</si>
  <si>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</si>
  <si>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</si>
  <si>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</si>
  <si>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</si>
  <si>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</si>
  <si>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</si>
  <si>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</si>
  <si>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</si>
  <si>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</si>
  <si>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</si>
  <si>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</si>
  <si>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</si>
  <si>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</si>
  <si>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</si>
  <si>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</si>
  <si>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</si>
  <si>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</si>
  <si>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</si>
  <si>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</si>
  <si>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</si>
  <si>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</si>
  <si>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</si>
  <si>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</si>
  <si>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</si>
  <si>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</si>
  <si>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</si>
  <si>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</si>
  <si>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</si>
  <si>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</si>
  <si>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</si>
  <si>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</si>
  <si>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</si>
  <si>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</si>
  <si>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</si>
  <si>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</si>
  <si>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</si>
  <si>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</si>
  <si>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</si>
  <si>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</si>
  <si>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</si>
  <si>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</si>
  <si>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</si>
  <si>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</si>
  <si>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</si>
  <si>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</si>
  <si>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</si>
  <si>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</si>
  <si>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</si>
  <si>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</si>
  <si>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</si>
  <si>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</si>
  <si>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</si>
  <si>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</si>
  <si>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</si>
  <si>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</si>
  <si>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</si>
  <si>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</si>
  <si>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</si>
  <si>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</si>
  <si>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</si>
  <si>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</si>
  <si>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</si>
  <si>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</si>
  <si>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</si>
  <si>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</si>
  <si>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</si>
  <si>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</si>
  <si>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</si>
  <si>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</si>
  <si>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</si>
  <si>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</si>
  <si>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</si>
  <si>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</si>
  <si>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</si>
  <si>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</si>
  <si>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</si>
  <si>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</si>
  <si>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</si>
  <si>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</si>
  <si>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</si>
  <si>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</si>
  <si>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</si>
  <si>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</si>
  <si>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</si>
  <si>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</si>
  <si>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</si>
  <si>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</si>
  <si>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</si>
  <si>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</si>
  <si>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</si>
  <si>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</si>
  <si>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</si>
  <si>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</si>
  <si>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</si>
  <si>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</si>
  <si>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</si>
  <si>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</si>
  <si>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</si>
  <si>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</si>
  <si>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</si>
  <si>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</si>
  <si>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</si>
  <si>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</si>
  <si>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</si>
  <si>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</si>
  <si>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</si>
  <si>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</si>
  <si>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</si>
  <si>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</si>
  <si>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</si>
  <si>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</si>
  <si>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</si>
  <si>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</si>
  <si>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</si>
  <si>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</si>
  <si>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</si>
  <si>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</si>
  <si>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</si>
  <si>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</si>
  <si>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</si>
  <si>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</si>
  <si>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</si>
  <si>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</si>
  <si>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</si>
  <si>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</si>
  <si>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</si>
  <si>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</si>
  <si>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</si>
  <si>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</si>
  <si>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</si>
  <si>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</si>
  <si>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</si>
  <si>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</si>
  <si>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</si>
  <si>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</si>
  <si>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</si>
  <si>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</si>
  <si>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</si>
  <si>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</si>
  <si>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</si>
  <si>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</si>
  <si>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</si>
  <si>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</si>
  <si>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</si>
  <si>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</si>
  <si>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</si>
  <si>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</si>
  <si>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</si>
  <si>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</si>
  <si>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</si>
  <si>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</si>
  <si>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</si>
  <si>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</si>
  <si>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</si>
  <si>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</si>
  <si>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</si>
  <si>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</si>
  <si>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</si>
  <si>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</si>
  <si>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</si>
  <si>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</si>
  <si>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</si>
  <si>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</si>
  <si>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</si>
  <si>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</si>
  <si>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</si>
  <si>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</si>
  <si>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</si>
  <si>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</si>
  <si>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</si>
  <si>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</si>
  <si>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</si>
  <si>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</si>
  <si>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</si>
  <si>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</si>
  <si>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</si>
  <si>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</si>
  <si>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</si>
  <si>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</si>
  <si>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</si>
  <si>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</si>
  <si>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</si>
  <si>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</si>
  <si>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</si>
  <si>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</si>
  <si>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</si>
  <si>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</si>
  <si>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</si>
  <si>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</si>
  <si>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</si>
  <si>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</si>
  <si>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</si>
  <si>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</si>
  <si>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</si>
  <si>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</si>
  <si>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</si>
  <si>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</si>
  <si>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</si>
  <si>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</si>
  <si>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</si>
  <si>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</si>
  <si>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</si>
  <si>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</si>
  <si>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</si>
  <si>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</si>
  <si>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</si>
  <si>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</si>
  <si>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</si>
  <si>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</si>
  <si>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</si>
  <si>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</si>
  <si>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</si>
  <si>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</si>
  <si>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</si>
  <si>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</si>
  <si>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</si>
  <si>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</si>
  <si>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</si>
  <si>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</si>
  <si>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</si>
  <si>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</si>
  <si>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</si>
  <si>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</si>
  <si>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</si>
  <si>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</si>
  <si>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</si>
  <si>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</si>
  <si>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</si>
  <si>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</si>
  <si>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</si>
  <si>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</si>
  <si>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</si>
  <si>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</si>
  <si>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</si>
  <si>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</si>
  <si>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</si>
  <si>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</si>
  <si>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</si>
  <si>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</si>
  <si>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</si>
  <si>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</si>
  <si>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</si>
  <si>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</si>
  <si>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</si>
  <si>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</si>
  <si>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</si>
  <si>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</si>
  <si>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</si>
  <si>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</si>
  <si>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</si>
  <si>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</si>
  <si>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</si>
  <si>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</si>
  <si>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</si>
  <si>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</si>
  <si>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</si>
  <si>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</si>
  <si>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</si>
  <si>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</si>
  <si>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</si>
  <si>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</si>
  <si>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</si>
  <si>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</si>
  <si>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</si>
  <si>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</si>
  <si>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</si>
  <si>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</si>
  <si>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</si>
  <si>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</si>
  <si>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</si>
  <si>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</si>
  <si>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</si>
  <si>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</si>
  <si>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</si>
  <si>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</si>
  <si>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</si>
  <si>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</si>
  <si>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</si>
  <si>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</si>
  <si>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</si>
  <si>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</si>
  <si>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</si>
  <si>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</si>
  <si>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</si>
  <si>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</si>
  <si>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</si>
  <si>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</si>
  <si>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</si>
  <si>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</si>
  <si>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</si>
  <si>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</si>
  <si>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</si>
  <si>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</si>
  <si>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</si>
  <si>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</si>
  <si>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</si>
  <si>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</si>
  <si>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</si>
  <si>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</si>
  <si>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</si>
  <si>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</si>
  <si>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</si>
  <si>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</si>
  <si>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</si>
  <si>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</si>
  <si>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</si>
  <si>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</si>
  <si>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</si>
  <si>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</si>
  <si>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</si>
  <si>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</si>
  <si>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</si>
  <si>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</si>
  <si>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</si>
  <si>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</si>
  <si>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</si>
  <si>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</si>
  <si>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</si>
  <si>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</si>
  <si>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</si>
  <si>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</si>
  <si>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</si>
  <si>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</si>
  <si>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</si>
  <si>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</si>
  <si>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</si>
  <si>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</si>
  <si>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</si>
  <si>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</si>
  <si>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</si>
  <si>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</si>
  <si>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</si>
  <si>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</si>
  <si>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</si>
  <si>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</si>
  <si>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</si>
  <si>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</si>
  <si>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</si>
  <si>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</si>
  <si>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</si>
  <si>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</si>
  <si>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</si>
  <si>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</si>
  <si>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</si>
  <si>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</si>
  <si>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</si>
  <si>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</si>
  <si>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</si>
  <si>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</si>
  <si>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</si>
  <si>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</si>
  <si>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</si>
  <si>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</si>
  <si>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</si>
  <si>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</si>
  <si>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</si>
  <si>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</si>
  <si>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</si>
  <si>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</si>
  <si>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</si>
  <si>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</si>
  <si>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</si>
  <si>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</si>
  <si>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</si>
  <si>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</si>
  <si>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</si>
  <si>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</si>
  <si>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</si>
  <si>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</si>
  <si>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</si>
  <si>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</si>
  <si>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</si>
  <si>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</si>
  <si>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</si>
  <si>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</si>
  <si>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</si>
  <si>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</si>
  <si>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</si>
  <si>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</si>
  <si>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</si>
  <si>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</si>
  <si>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</si>
  <si>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</si>
  <si>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</si>
  <si>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</si>
  <si>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</si>
  <si>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</si>
  <si>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</si>
  <si>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</si>
  <si>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</si>
  <si>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</si>
  <si>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</si>
  <si>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</si>
  <si>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</si>
  <si>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</si>
  <si>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</si>
  <si>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</si>
  <si>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</si>
  <si>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</si>
  <si>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</si>
  <si>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</si>
  <si>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</si>
  <si>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</si>
  <si>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</si>
  <si>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</si>
  <si>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</si>
  <si>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</si>
  <si>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</si>
  <si>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</si>
  <si>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</si>
  <si>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</si>
  <si>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</si>
  <si>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</si>
  <si>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</si>
  <si>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</si>
  <si>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</si>
  <si>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</si>
  <si>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</si>
  <si>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</si>
  <si>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</si>
  <si>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</si>
  <si>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</si>
  <si>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</si>
  <si>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</si>
  <si>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</si>
  <si>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</si>
  <si>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</si>
  <si>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</si>
  <si>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</si>
  <si>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</si>
  <si>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</si>
  <si>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</si>
  <si>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</si>
  <si>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</si>
  <si>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</si>
  <si>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</si>
  <si>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</si>
  <si>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</si>
  <si>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</si>
  <si>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</si>
  <si>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</si>
  <si>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</si>
  <si>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</si>
  <si>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</si>
  <si>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</si>
  <si>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</si>
  <si>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</si>
  <si>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</si>
  <si>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</si>
  <si>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</si>
  <si>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</si>
  <si>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</si>
  <si>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</si>
  <si>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</si>
  <si>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</si>
  <si>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</si>
  <si>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</si>
  <si>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</si>
  <si>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</si>
  <si>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</si>
  <si>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</si>
  <si>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</si>
  <si>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</si>
  <si>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</si>
  <si>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</si>
  <si>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</si>
  <si>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</si>
  <si>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</si>
  <si>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</si>
  <si>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</si>
  <si>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</si>
  <si>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</si>
  <si>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</si>
  <si>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</si>
  <si>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</si>
  <si>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</si>
  <si>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</si>
  <si>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</si>
  <si>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</si>
  <si>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</si>
  <si>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</si>
  <si>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</si>
  <si>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</si>
  <si>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</si>
  <si>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</si>
  <si>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</si>
  <si>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</si>
  <si>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</si>
  <si>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</si>
  <si>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</si>
  <si>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</si>
  <si>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</si>
  <si>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</si>
  <si>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</si>
  <si>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</si>
  <si>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</si>
  <si>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</si>
  <si>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</si>
  <si>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</si>
  <si>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</si>
  <si>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</si>
  <si>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</si>
  <si>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</si>
  <si>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</si>
  <si>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</si>
  <si>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</si>
  <si>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</si>
  <si>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</si>
  <si>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</si>
  <si>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</si>
  <si>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</si>
  <si>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</si>
  <si>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</si>
  <si>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</si>
  <si>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</si>
  <si>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</si>
  <si>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</si>
  <si>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</si>
  <si>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</si>
  <si>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</si>
  <si>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</si>
  <si>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</si>
  <si>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</si>
  <si>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</si>
  <si>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</si>
  <si>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</si>
  <si>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</si>
  <si>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</si>
  <si>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</si>
  <si>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</si>
  <si>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</si>
  <si>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</si>
  <si>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</si>
  <si>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</si>
  <si>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</si>
  <si>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</si>
  <si>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</si>
  <si>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</si>
  <si>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</si>
  <si>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</si>
  <si>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</si>
  <si>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</si>
  <si>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</si>
  <si>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</si>
  <si>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</si>
  <si>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</si>
  <si>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</si>
  <si>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</si>
  <si>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</si>
  <si>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</si>
  <si>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</si>
  <si>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</si>
  <si>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</si>
  <si>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</si>
  <si>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</si>
  <si>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</si>
  <si>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</si>
  <si>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</si>
  <si>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</si>
  <si>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</si>
  <si>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</si>
  <si>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</si>
  <si>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</si>
  <si>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</si>
  <si>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</si>
  <si>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</si>
  <si>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</si>
  <si>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</si>
  <si>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</si>
  <si>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</si>
  <si>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</si>
  <si>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</si>
  <si>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</si>
  <si>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</si>
  <si>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</si>
  <si>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</si>
  <si>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</si>
  <si>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</si>
  <si>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</si>
  <si>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</si>
  <si>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</si>
  <si>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</si>
  <si>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</si>
  <si>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</si>
  <si>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</si>
  <si>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</si>
  <si>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</si>
  <si>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</si>
  <si>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</si>
  <si>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</si>
  <si>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</si>
  <si>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</si>
  <si>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</si>
  <si>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</si>
  <si>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</si>
  <si>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</si>
  <si>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</si>
  <si>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</si>
  <si>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</si>
  <si>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</si>
  <si>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</si>
  <si>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</si>
  <si>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</si>
  <si>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</si>
  <si>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</si>
  <si>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</si>
  <si>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</si>
  <si>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</si>
  <si>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</si>
  <si>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</si>
  <si>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</si>
  <si>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</si>
  <si>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</si>
  <si>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</si>
  <si>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</si>
  <si>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</si>
  <si>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</si>
  <si>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</si>
  <si>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</si>
  <si>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</si>
  <si>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</si>
  <si>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</si>
  <si>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</si>
  <si>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</si>
  <si>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</si>
  <si>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</si>
  <si>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</si>
  <si>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</si>
  <si>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</si>
  <si>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</si>
  <si>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</si>
  <si>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</si>
  <si>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</si>
  <si>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</si>
  <si>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</si>
  <si>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</si>
  <si>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</si>
  <si>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</si>
  <si>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</si>
  <si>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</si>
  <si>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</si>
  <si>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</si>
  <si>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</si>
  <si>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</si>
  <si>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</si>
  <si>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</si>
  <si>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</si>
  <si>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</si>
  <si>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</si>
  <si>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</si>
  <si>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</si>
  <si>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</si>
  <si>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</si>
  <si>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</si>
  <si>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</si>
  <si>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</si>
  <si>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</si>
  <si>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</si>
  <si>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</si>
  <si>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</si>
  <si>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</si>
  <si>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</si>
  <si>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</si>
  <si>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</si>
  <si>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</si>
  <si>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</si>
  <si>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</si>
  <si>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</si>
  <si>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</si>
  <si>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</si>
  <si>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</si>
  <si>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</si>
  <si>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</si>
  <si>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</si>
  <si>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</si>
  <si>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</si>
  <si>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</si>
  <si>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</si>
  <si>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</si>
  <si>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</si>
  <si>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</si>
  <si>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</si>
  <si>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</si>
  <si>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</si>
  <si>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</si>
  <si>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</si>
  <si>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</si>
  <si>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</si>
  <si>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</si>
  <si>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</si>
  <si>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</si>
  <si>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</si>
  <si>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</si>
  <si>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</si>
  <si>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</si>
  <si>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</si>
  <si>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</si>
  <si>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</si>
  <si>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</si>
  <si>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</si>
  <si>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</si>
  <si>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</si>
  <si>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</si>
  <si>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</si>
  <si>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</si>
  <si>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</si>
  <si>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</si>
  <si>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</si>
  <si>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</si>
  <si>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</si>
  <si>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</si>
  <si>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</si>
  <si>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</si>
  <si>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</si>
  <si>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</si>
  <si>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</si>
  <si>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</si>
  <si>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</si>
  <si>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</si>
  <si>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</si>
  <si>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</si>
  <si>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</si>
  <si>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</si>
  <si>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</si>
  <si>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</si>
  <si>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</si>
  <si>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</si>
  <si>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</si>
  <si>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</si>
  <si>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</si>
  <si>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</si>
  <si>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</si>
  <si>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</si>
  <si>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</si>
  <si>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</si>
  <si>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</si>
  <si>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</si>
  <si>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</si>
  <si>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</si>
  <si>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</si>
  <si>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</si>
  <si>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</si>
  <si>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</si>
  <si>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</si>
  <si>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</si>
  <si>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</si>
  <si>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</si>
  <si>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</si>
  <si>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</si>
  <si>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</si>
  <si>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</si>
  <si>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</si>
  <si>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</si>
  <si>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</si>
  <si>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</si>
  <si>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</si>
  <si>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</si>
  <si>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</si>
  <si>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</si>
  <si>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</si>
  <si>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</si>
  <si>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</si>
  <si>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</si>
  <si>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</si>
  <si>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</si>
  <si>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</si>
  <si>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</si>
  <si>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</si>
  <si>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</si>
  <si>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</si>
  <si>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</si>
  <si>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</si>
  <si>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</si>
  <si>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</si>
  <si>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</si>
  <si>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</si>
  <si>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</si>
  <si>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</si>
  <si>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</si>
  <si>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</si>
  <si>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</si>
  <si>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</si>
  <si>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</si>
  <si>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</si>
  <si>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</si>
  <si>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</si>
  <si>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</si>
  <si>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</si>
  <si>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</si>
  <si>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</si>
  <si>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</si>
  <si>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</si>
  <si>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</si>
  <si>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</si>
  <si>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</si>
  <si>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</si>
  <si>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</si>
  <si>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</si>
  <si>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</si>
  <si>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</si>
  <si>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</si>
  <si>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</si>
  <si>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</si>
  <si>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</si>
  <si>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</si>
  <si>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</si>
  <si>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</si>
  <si>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</si>
  <si>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</si>
  <si>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</si>
  <si>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</si>
  <si>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</si>
  <si>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</si>
  <si>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</si>
  <si>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</si>
  <si>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</si>
  <si>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</si>
  <si>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</si>
  <si>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</si>
  <si>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</si>
  <si>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</si>
  <si>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</si>
  <si>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</si>
  <si>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</si>
  <si>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</si>
  <si>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</si>
  <si>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</si>
  <si>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</si>
  <si>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</si>
  <si>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</si>
  <si>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</si>
  <si>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</si>
  <si>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</si>
  <si>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</si>
  <si>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</si>
  <si>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</si>
  <si>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</si>
  <si>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</si>
  <si>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</si>
  <si>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</si>
  <si>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</si>
  <si>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</si>
  <si>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</si>
  <si>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</si>
  <si>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</si>
  <si>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</si>
  <si>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</si>
  <si>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</si>
  <si>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</si>
  <si>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</si>
  <si>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</si>
  <si>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</si>
  <si>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</si>
  <si>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</si>
  <si>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</si>
  <si>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</si>
  <si>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</si>
  <si>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</si>
  <si>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</si>
  <si>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</si>
  <si>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</si>
  <si>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</si>
  <si>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</si>
  <si>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</si>
  <si>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</si>
  <si>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</si>
  <si>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</si>
  <si>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</si>
  <si>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</si>
  <si>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</si>
  <si>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</si>
  <si>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</si>
  <si>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</si>
  <si>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</si>
  <si>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</si>
  <si>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</si>
  <si>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</si>
  <si>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</si>
  <si>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</si>
  <si>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</si>
  <si>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</si>
  <si>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</si>
  <si>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</si>
  <si>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</si>
  <si>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</si>
  <si>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</si>
  <si>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</si>
  <si>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</si>
  <si>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</si>
  <si>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</si>
  <si>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</si>
  <si>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</si>
  <si>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</si>
  <si>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</si>
  <si>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</si>
  <si>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</si>
  <si>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</si>
  <si>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</si>
  <si>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</si>
  <si>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</si>
  <si>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</si>
  <si>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</si>
  <si>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</si>
  <si>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</si>
  <si>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</si>
  <si>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</si>
  <si>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</si>
  <si>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</si>
  <si>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</si>
  <si>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</si>
  <si>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</si>
  <si>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</si>
  <si>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</si>
  <si>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</si>
  <si>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</si>
  <si>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</si>
  <si>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</si>
  <si>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</si>
  <si>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</si>
  <si>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</si>
  <si>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</si>
  <si>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</si>
  <si>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</si>
  <si>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</si>
  <si>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</si>
  <si>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</si>
  <si>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</si>
  <si>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</si>
  <si>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</si>
  <si>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</si>
  <si>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</si>
  <si>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</si>
  <si>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</si>
  <si>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</si>
  <si>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</si>
  <si>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</si>
  <si>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</si>
  <si>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</si>
  <si>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</si>
  <si>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</si>
  <si>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</si>
  <si>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</si>
  <si>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</si>
  <si>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</si>
  <si>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</si>
  <si>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</si>
  <si>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</si>
  <si>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</si>
  <si>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</si>
  <si>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</si>
  <si>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</si>
  <si>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</si>
  <si>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</si>
  <si>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</si>
  <si>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</si>
  <si>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</si>
  <si>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</si>
  <si>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</si>
  <si>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</si>
  <si>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</si>
  <si>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</si>
  <si>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</si>
  <si>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</si>
  <si>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</si>
  <si>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</si>
  <si>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</si>
  <si>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</si>
  <si>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</si>
  <si>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</si>
  <si>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</si>
  <si>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</si>
  <si>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</si>
  <si>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</si>
  <si>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</si>
  <si>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</si>
  <si>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</si>
  <si>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</si>
  <si>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</si>
  <si>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</si>
  <si>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</si>
  <si>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</si>
  <si>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</si>
  <si>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</si>
  <si>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</si>
  <si>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</si>
  <si>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</si>
  <si>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</si>
  <si>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</si>
  <si>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</si>
  <si>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</si>
  <si>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</si>
  <si>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</si>
  <si>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</si>
  <si>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</si>
  <si>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</si>
  <si>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</si>
  <si>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</si>
  <si>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</si>
  <si>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</si>
  <si>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</si>
  <si>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</si>
  <si>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</si>
  <si>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</si>
  <si>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</si>
  <si>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</si>
  <si>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</si>
  <si>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</si>
  <si>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</si>
  <si>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</si>
  <si>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</si>
  <si>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</si>
  <si>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</si>
  <si>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</si>
  <si>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</si>
  <si>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</si>
  <si>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</si>
  <si>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</si>
  <si>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</si>
  <si>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</si>
  <si>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</si>
  <si>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</si>
  <si>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</si>
  <si>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</si>
  <si>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</si>
  <si>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</si>
  <si>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</si>
  <si>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</si>
  <si>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</si>
  <si>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</si>
  <si>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</si>
  <si>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</si>
  <si>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</si>
  <si>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</si>
  <si>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</si>
  <si>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</si>
  <si>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</si>
  <si>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</si>
  <si>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</si>
  <si>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</si>
  <si>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</si>
  <si>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</si>
  <si>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</si>
  <si>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</si>
  <si>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</si>
  <si>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</si>
  <si>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</si>
  <si>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</si>
  <si>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</si>
  <si>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</si>
  <si>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</si>
  <si>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</si>
  <si>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</si>
  <si>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</si>
  <si>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</si>
  <si>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</si>
  <si>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</si>
  <si>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</si>
  <si>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</si>
  <si>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</si>
  <si>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</si>
  <si>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</si>
  <si>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</si>
  <si>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</si>
  <si>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</si>
  <si>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</si>
  <si>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</si>
  <si>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</si>
  <si>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</si>
  <si>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</si>
  <si>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</si>
  <si>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</si>
  <si>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</si>
  <si>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</si>
  <si>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</si>
  <si>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</si>
  <si>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</si>
  <si>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</si>
  <si>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</si>
  <si>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</si>
  <si>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</si>
  <si>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</si>
  <si>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</si>
  <si>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</si>
  <si>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</si>
  <si>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</si>
  <si>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</si>
  <si>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</si>
  <si>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</si>
  <si>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</si>
  <si>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</si>
  <si>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</si>
  <si>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</si>
  <si>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</si>
  <si>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</si>
  <si>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</si>
  <si>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</si>
  <si>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</si>
  <si>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</si>
  <si>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</si>
  <si>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</si>
  <si>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</si>
  <si>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</si>
  <si>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</si>
  <si>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</si>
  <si>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</si>
  <si>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</si>
  <si>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</si>
  <si>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</si>
  <si>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</si>
  <si>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</si>
  <si>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</si>
  <si>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</si>
  <si>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</si>
  <si>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</si>
  <si>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</si>
  <si>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</si>
  <si>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</si>
  <si>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</si>
  <si>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</si>
  <si>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</si>
  <si>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</si>
  <si>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</si>
  <si>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</si>
  <si>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</si>
  <si>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</si>
  <si>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</si>
  <si>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</si>
  <si>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</si>
  <si>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</si>
  <si>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</si>
  <si>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</si>
  <si>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</si>
  <si>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</si>
  <si>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</si>
  <si>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</si>
  <si>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</si>
  <si>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</si>
  <si>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</si>
  <si>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</si>
  <si>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</si>
  <si>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</si>
  <si>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</si>
  <si>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</si>
  <si>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</si>
  <si>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</si>
  <si>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</si>
  <si>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</si>
  <si>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</si>
  <si>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</si>
  <si>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</si>
  <si>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</si>
  <si>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</si>
  <si>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</si>
  <si>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</si>
  <si>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</si>
  <si>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</si>
  <si>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</si>
  <si>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</si>
  <si>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</si>
  <si>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</si>
  <si>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</si>
  <si>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</si>
  <si>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</si>
  <si>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</si>
  <si>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</si>
  <si>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</si>
  <si>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</si>
  <si>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</si>
  <si>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</si>
  <si>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</si>
  <si>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</si>
  <si>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</si>
  <si>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</si>
  <si>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</si>
  <si>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</si>
  <si>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</si>
  <si>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</si>
  <si>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</si>
  <si>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</si>
  <si>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</si>
  <si>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</si>
  <si>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</si>
  <si>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</si>
  <si>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</si>
  <si>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</si>
  <si>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</si>
  <si>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</si>
  <si>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</si>
  <si>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</si>
  <si>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</si>
  <si>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</si>
  <si>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</si>
  <si>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</si>
  <si>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</si>
  <si>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</si>
  <si>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</si>
  <si>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</si>
  <si>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</si>
  <si>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</si>
  <si>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</si>
  <si>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</si>
  <si>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</si>
  <si>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</si>
  <si>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</si>
  <si>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</si>
  <si>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</si>
  <si>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</si>
  <si>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</si>
  <si>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</si>
  <si>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</si>
  <si>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</si>
  <si>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</si>
  <si>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</si>
  <si>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</si>
  <si>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</si>
  <si>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</si>
  <si>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</si>
  <si>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</si>
  <si>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</si>
  <si>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</si>
  <si>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</si>
  <si>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</si>
  <si>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</si>
  <si>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</si>
  <si>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</si>
  <si>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</si>
  <si>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</si>
  <si>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</si>
  <si>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</si>
  <si>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</si>
  <si>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</si>
  <si>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</si>
  <si>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</si>
  <si>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</si>
  <si>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</si>
  <si>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</si>
  <si>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</si>
  <si>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</si>
  <si>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</si>
  <si>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</si>
  <si>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</si>
  <si>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</si>
  <si>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</si>
  <si>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</si>
  <si>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</si>
  <si>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</si>
  <si>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</si>
  <si>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</si>
  <si>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</si>
  <si>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</si>
  <si>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</si>
  <si>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</si>
  <si>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</si>
  <si>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</si>
  <si>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</si>
  <si>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</si>
  <si>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</si>
  <si>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</si>
  <si>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</si>
  <si>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</si>
  <si>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</si>
  <si>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</si>
  <si>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</si>
  <si>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</si>
  <si>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</si>
  <si>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</si>
  <si>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</si>
  <si>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</si>
  <si>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</si>
  <si>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</si>
  <si>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</si>
  <si>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</si>
  <si>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</si>
  <si>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</si>
  <si>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</si>
  <si>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</si>
  <si>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</si>
  <si>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</si>
  <si>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</si>
  <si>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</si>
  <si>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</si>
  <si>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</si>
  <si>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</si>
  <si>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</si>
  <si>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</si>
  <si>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</si>
  <si>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</si>
  <si>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</si>
  <si>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</si>
  <si>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</si>
  <si>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</si>
  <si>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</si>
  <si>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</si>
  <si>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</si>
  <si>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</si>
  <si>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</si>
  <si>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</si>
  <si>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</si>
  <si>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</si>
  <si>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</si>
  <si>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</si>
  <si>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</si>
  <si>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</si>
  <si>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</si>
  <si>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</si>
  <si>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</si>
  <si>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</si>
  <si>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</si>
  <si>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</si>
  <si>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</si>
  <si>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</si>
  <si>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</si>
  <si>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</si>
  <si>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</si>
  <si>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</si>
  <si>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</si>
  <si>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</si>
  <si>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</si>
  <si>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</si>
  <si>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</si>
  <si>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</si>
  <si>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</si>
  <si>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</si>
  <si>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</si>
  <si>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</si>
  <si>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</si>
  <si>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</si>
  <si>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</si>
  <si>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</si>
  <si>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</si>
  <si>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</si>
  <si>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</si>
  <si>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</si>
  <si>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</si>
  <si>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</si>
  <si>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</si>
  <si>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</si>
  <si>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</si>
  <si>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</si>
  <si>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</si>
  <si>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</si>
  <si>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</si>
  <si>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</si>
  <si>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</si>
  <si>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</si>
  <si>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</si>
  <si>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</si>
  <si>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</si>
  <si>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</si>
  <si>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</si>
  <si>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</si>
  <si>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</si>
  <si>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 xml:space="preserve">vandalism issue /team at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</si>
  <si>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</si>
  <si>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</si>
  <si>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</si>
  <si>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</si>
  <si>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</si>
  <si>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</si>
  <si>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</si>
  <si>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</si>
  <si>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</si>
  <si>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</si>
  <si>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</si>
  <si>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</si>
  <si>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</si>
  <si>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PCM-20251212-00000263</t>
  </si>
  <si>
    <t>Sector flapping due to Rectifier module faulty</t>
  </si>
  <si>
    <t>PCM-20251212-00000294</t>
  </si>
  <si>
    <t xml:space="preserve"> 2025-12-12 06:21:44</t>
  </si>
  <si>
    <t xml:space="preserve">site located inside Military base , access issue / team will check at 8 AM 	</t>
  </si>
  <si>
    <t>PCM-20251212-00000297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</si>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</sst>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31" fillId="0" borderId="0" xfId="0" applyFont="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9" totalsRowShown="0" headerRowDxfId="30" dataDxfId="29" headerRowBorderDxfId="27" tableBorderDxfId="28">
  <autoFilter ref="A1:M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340.3586821759236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46003.30710810185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46003.30710810185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46003.30710810185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46003.30710810185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46003.30710810185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46003.30710810185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46003.30710810185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46003.30710810185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46003.30710810185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46003.30710810185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46003.30710810185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46003.30710810185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46003.30710810185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46003.30710810185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46003.30710810185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46003.30710810185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46003.30710810185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46003.30710810185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46003.30710810185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46003.30710810185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46003.30710810185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46003.30710810185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46003.30710810185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46003.30710810185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46003.30710810185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46003.30710810185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46003.30710810185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46003.30710810185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46003.30710810185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46003.30710810185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46003.30710810185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46003.30710810185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46003.30710810185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46003.30710810185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46003.30710810185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46003.30710810185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46003.30710810185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46003.30710810185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46003.30710810185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46003.30710810185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46003.30710810185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46003.30710810185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46003.30710810185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46003.30710810185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46003.30710810185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46003.30710810185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46003.30710810185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46003.30710810185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46003.30710810185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46003.30710810185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46003.30710810185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46003.30710810185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46003.30710810185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46003.30710810185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46003.30710810185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46003.30710810185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46003.30710810185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46003.30710810185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46003.30710810185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46003.30710810185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46003.30710810185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46003.30710810185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46003.30710810185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46003.30710810185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46003.30710810185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46003.30710810185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46003.30710810185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46003.30710810185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46003.30710810185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46003.30710810185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46003.30710810185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46003.30710810185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46003.30710810185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46003.30710810185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46003.30710810185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46003.30710810185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46003.30710810185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46003.30710810185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46003.30710810185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46003.30710810185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46003.30710810185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46003.30710810185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46003.30710810185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46003.30710810185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46003.30710810185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46003.30710810185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46003.30710810185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46003.30710810185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46003.30710810185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46003.30710810185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46003.30710810185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46003.30710810185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46003.30710810185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46003.30710810185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46003.30710810185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46003.30710810185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46003.30710810185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46003.30710810185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46003.30710810185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46003.30710810185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46003.30710810185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46003.30710810185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46003.30710810185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46003.30710810185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46003.30710810185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46003.30710810185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46003.30710810185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46003.30710810185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46003.30710810185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46003.30710810185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46003.30710810185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46003.30710810185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46003.30710810185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46003.30710810185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46003.30710810185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46003.30710810185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46003.30710810185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46003.30710810185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46003.30710810185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46003.30710810185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46003.30710810185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46003.30710810185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46003.30710810185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46003.30710810185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46003.30710810185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46003.30710810185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46003.30710810185</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7C79FD6A-F0AE-4BC7-ABA1-66131E198E44}"/>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D11" sqref="D11"/>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178.30727013888827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18.919689120368275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5.9517261574073927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2.4751983796304557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46003.30710810185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46003.30710810185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46003.30710810185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46003.30710810185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46003.30710810185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46003.30710810185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46003.30710810185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46003.30710810185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46003.30710810185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46003.30710810185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46003.30710810185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46003.30710810185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46003.30710810185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46003.30710810185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46003.30710810185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46003.30710810185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46003.30710810185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46003.30710810185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46003.30710810185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46003.30710810185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46003.30710810185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46003.30710810185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46003.30710810185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46003.30710810185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46003.30710810185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46003.30710810185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46003.30710810185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46003.30710810185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46003.30710810185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46003.30710810185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46003.30710810185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46003.30710810185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46003.30710810185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46003.30710810185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46003.30710810185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46003.30710810185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46003.30710810185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46003.30710810185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46003.30710810185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46003.30710810185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46003.30710810185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46003.30710810185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46003.30710810185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46003.30710810185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46003.30710810185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46003.30710810185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46003.30710810185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46003.30710810185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46003.30710810185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46003.30710810185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46003.30710810185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46003.30710810185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46003.30710810185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46003.30710810185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46003.30710810185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46003.30710810185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46003.30710810185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46003.30710810185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46003.30710810185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46003.30710810185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46003.30710810185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46003.30710810185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46003.30710810185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46003.30710810185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46003.30710810185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46003.30710810185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46003.30710810185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46003.30710810185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46003.30710810185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46003.30710810185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46003.30710810185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46003.30710810185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46003.30710810185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46003.30710810185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46003.30710810185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46003.30710810185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46003.30710810185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46003.30710810185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46003.30710810185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46003.30710810185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46003.30710810185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46003.30710810185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46003.30710810185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46003.30710810185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46003.30710810185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46003.30710810185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46003.30710810185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46003.30710810185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46003.30710810185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46003.30710810185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46003.30710810185</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46003.30710810185</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46003.30710810185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46003.30710810185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46003.30710810185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46003.30710810185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46003.30710810185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46003.30710810185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46003.30710810185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46003.30710810185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46003.30710810185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46003.30710810185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46003.30710810185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46003.30710810185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46003.30710810185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46003.30710810185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46003.30710810185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46003.30710810185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46003.30710810185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46003.30710810185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46003.30710810185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46003.30710810185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46003.30710810185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46003.30710810185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46003.30710810185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46003.30710810185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46003.30710810185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46003.30710810185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46003.30710810185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46003.30710810185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46003.30710810185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46003.30710810185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46003.30710810185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46003.30710810185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46003.30710810185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46003.30710810185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46003.30710810185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46003.30710810185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46003.30710810185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46003.30710810185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46003.30710810185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46003.30710810185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46003.30710810185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46003.30710810185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46003.30710810185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46003.30710810185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46003.30710810185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46003.30710810185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46003.30710810185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46003.30710810185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46003.30710810185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46003.30710810185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46003.30710810185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46003.30710810185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46003.30710810185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46003.30710810185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46003.30710810185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46003.30710810185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46003.30710810185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46003.30710810185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46003.30710810185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46003.30710810185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46003.30710810185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46003.30710810185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46003.30710810185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46003.30710810185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46003.30710810185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46003.30710810185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46003.30710810185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46003.30710810185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46003.30710810185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46003.30710810185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46003.30710810185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46003.30710810185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46003.30710810185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46003.30710810185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46003.30710810185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46003.30710810185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46003.30710810185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46003.30710810185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46003.30710810185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46003.30710810185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46003.30710810185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46003.30710810185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46003.30710810185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46003.30710810185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46003.30710810185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46003.30710810185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46003.30710810185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46003.30710810185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46003.30710810185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46003.30710810185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46003.30710810185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46003.30710810185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46003.30710810185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46003.30710810185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46003.30710810185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46003.30710810185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46003.30710810185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46003.30710810185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46003.30710810185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46003.30710810185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46003.30710810185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46003.30710810185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46003.30710810185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46003.30710810185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46003.30710810185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46003.30710810185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46003.30710810185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46003.30710810185</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46003.30710810185</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46003.30710810185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46003.30710810185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46003.30710810185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46003.30710810185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46003.30710810185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46003.30710810185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46003.30710810185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46003.30710810185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46003.30710810185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46003.30710810185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46003.30710810185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46003.30710810185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46003.30710810185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46003.30710810185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46003.30710810185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46003.30710810185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46003.30710810185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46003.30710810185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46003.30710810185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46003.30710810185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46003.30710810185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46003.30710810185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46003.30710810185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46003.30710810185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46003.30710810185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46003.30710810185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46003.30710810185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46003.30710810185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46003.30710810185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46003.30710810185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46003.30710810185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46003.30710810185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46003.30710810185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46003.30710810185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46003.30710810185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46003.30710810185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46003.30710810185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46003.30710810185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46003.30710810185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46003.30710810185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46003.30710810185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46003.30710810185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46003.30710810185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46003.30710810185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46003.30710810185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46003.30710810185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46003.30710810185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46003.30710810185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46003.30710810185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46003.30710810185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46003.30710810185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46003.30710810185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46003.30710810185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46003.30710810185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46003.30710810185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46003.30710810185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46003.30710810185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46003.30710810185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46003.30710810185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46003.30710810185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46003.30710810185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46003.30710810185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46003.30710810185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46003.30710810185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46003.30710810185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46003.30710810185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46003.30710810185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46003.30710810185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46003.30710810185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46003.30710810185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46003.30710810185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46003.30710810185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46003.30710810185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46003.30710810185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46003.30710810185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46003.30710810185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46003.30710810185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46003.30710810185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46003.30710810185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46003.30710810185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46003.30710810185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46003.30710810185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46003.30710810185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46003.30710810185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46003.30710810185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46003.30710810185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46003.30710810185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46003.30710810185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46003.30710810185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46003.30710810185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46003.30710810185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46003.30710810185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46003.30710810185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46003.30710810185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46003.30710810185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46003.30710810185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46003.30710810185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46003.30710810185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46003.30710810185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46003.30710810185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46003.30710810185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46003.30710810185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46003.30710810185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46003.30710810185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46003.30710810185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46003.30710810185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46003.30710810185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46003.30710810185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46003.30710810185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46003.30710810185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46003.30710810185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46003.30710810185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46003.30710810185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46003.30710810185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46003.30710810185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46003.30710810185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46003.30710810185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46003.30710810185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46003.30710810185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46003.30710810185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46003.30710810185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46003.30710810185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46003.30710810185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46003.30710810185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46003.30710810185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46003.30710810185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46003.30710810185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46003.30710810185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46003.30710810185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46003.30710810185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46003.30710810185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46003.30710810185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46003.30710810185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46003.30710810185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46003.30710810185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46003.30710810185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46003.30710810185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46003.30710810185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46003.30710810185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46003.30710810185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46003.30710810185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46003.30710810185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46003.30710810185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46003.30710810185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46003.30710810185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46003.30710810185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46003.30710810185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46003.30710810185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46003.30710810185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46003.30710810185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46003.30710810185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46003.30710810185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46003.30710810185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46003.30710810185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46003.30710810185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46003.30710810185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46003.30710810185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46003.30710810185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46003.30710810185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46003.30710810185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46003.30710810185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46003.30710810185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46003.30710810185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46003.30710810185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46003.30710810185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46003.30710810185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46003.30710810185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46003.30710810185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46003.30710810185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46003.30710810185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46003.30710810185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46003.30710810185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46003.30710810185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46003.30710810185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46003.30710810185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46003.30710810185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46003.30710810185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46003.30710810185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46003.30710810185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46003.30710810185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46003.30710810185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46003.30710810185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46003.30710810185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46003.30710810185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46003.30710810185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46003.30710810185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46003.30710810185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46003.30710810185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46003.30710810185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46003.30710810185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46003.30710810185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46003.30710810185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46003.30710810185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46003.30710810185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46003.30710810185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46003.30710810185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46003.30710810185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46003.30710810185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46003.30710810185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46003.30710810185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46003.30710810185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46003.30710810185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46003.30710810185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46003.30710810185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46003.30710810185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46003.30710810185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46003.30710810185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46003.30710810185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46003.30710810185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46003.30710810185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46003.30710810185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46003.30710810185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46003.30710810185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46003.30710810185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46003.30710810185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46003.30710810185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46003.30710810185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46003.30710810185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46003.30710810185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46003.30710810185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46003.30710810185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46003.30710810185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46003.30710810185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46003.30710810185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46003.30710810185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46003.30710810185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46003.30710810185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46003.30710810185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46003.30710810185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46003.30710810185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46003.30710810185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46003.30710810185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46003.30710810185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46003.30710810185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46003.30710810185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46003.30710810185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46003.30710810185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46003.30710810185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46003.30710810185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46003.30710810185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46003.30710810185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46003.30710810185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46003.30710810185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46003.30710810185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46003.30710810185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46003.30710810185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46003.30710810185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46003.30710810185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46003.30710810185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46003.30710810185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46003.30710810185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46003.30710810185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46003.30710810185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46003.30710810185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46003.30710810185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46003.30710810185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46003.30710810185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46003.30710810185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46003.30710810185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46003.30710810185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46003.30710810185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46003.30710810185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46003.30710810185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46003.30710810185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46003.30710810185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46003.30710810185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46003.30710810185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46003.30710810185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46003.30710810185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46003.30710810185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46003.30710810185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46003.30710810185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46003.30710810185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46003.30710810185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46003.30710810185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46003.30710810185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46003.30710810185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46003.30710810185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46003.30710810185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46003.30710810185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46003.30710810185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46003.30710810185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46003.30710810185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46003.30710810185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46003.30710810185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46003.30710810185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46003.30710810185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46003.30710810185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46003.30710810185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46003.30710810185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46003.30710810185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46003.30710810185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46003.30710810185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46003.30710810185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46003.30710810185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46003.30710810185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46003.30710810185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46003.30710810185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46003.30710810185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46003.30710810185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46003.30710810185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46003.30710810185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46003.30710810185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46003.30710810185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46003.30710810185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46003.30710810185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46003.30710810185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46003.30710810185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46003.30710810185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46003.30710810185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46003.30710810185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46003.30710810185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46003.30710810185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46003.30710810185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46003.30710810185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46003.30710810185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46003.30710810185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46003.30710810185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46003.30710810185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46003.30710810185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46003.30710810185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46003.30710810185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46003.30710810185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46003.30710810185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46003.30710810185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46003.30710810185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46003.30710810185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46003.30710810185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46003.30710810185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46003.30710810185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46003.30710810185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46003.30710810185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46003.30710810185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46003.30710810185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46003.30710810185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46003.30710810185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46003.30710810185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46003.30710810185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46003.30710810185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46003.30710810185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46003.30710810185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46003.30710810185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46003.30710810185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46003.30710810185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46003.30710810185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46003.30710810185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46003.30710810185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46003.30710810185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46003.30710810185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46003.30710810185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46003.30710810185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46003.30710810185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46003.30710810185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46003.30710810185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46003.30710810185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46003.30710810185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46003.30710810185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46003.30710810185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46003.30710810185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46003.30710810185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46003.30710810185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46003.30710810185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46003.30710810185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46003.30710810185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46003.30710810185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46003.30710810185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46003.30710810185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46003.30710810185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46003.30710810185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46003.30710810185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46003.30710810185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46003.30710810185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46003.30710810185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46003.30710810185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46003.30710810185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46003.30710810185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46003.30710810185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46003.30710810185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46003.30710810185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46003.30710810185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46003.30710810185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46003.30710810185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46003.30710810185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46003.30710810185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46003.30710810185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46003.30710810185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46003.30710810185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46003.30710810185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46003.30710810185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46003.30710810185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46003.30710810185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46003.30710810185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46003.30710810185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46003.30710810185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46003.30710810185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46003.30710810185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46003.30710810185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46003.30710810185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46003.30710810185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46003.30710810185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46003.30710810185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46003.30710810185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46003.30710810185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46003.30710810185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46003.30710810185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46003.30710810185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46003.30710810185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46003.30710810185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46003.30710810185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46003.30710810185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46003.30710810185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46003.30710810185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46003.30710810185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46003.30710810185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46003.30710810185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46003.30710810185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46003.30710810185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46003.30710810185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46003.30710810185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46003.30710810185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46003.30710810185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46003.30710810185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46003.30710810185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46003.30710810185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46003.30710810185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46003.30710810185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46003.30710810185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46003.30710810185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46003.30710810185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46003.30710810185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46003.30710810185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46003.30710810185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46003.30710810185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46003.30710810185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46003.30710810185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46003.30710810185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46003.30710810185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46003.30710810185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46003.30710810185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46003.30710810185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46003.30710810185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46003.30710810185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46003.30710810185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46003.30710810185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46003.30710810185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46003.30710810185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46003.30710810185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46003.30710810185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46003.30710810185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46003.30710810185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46003.30710810185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46003.30710810185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46003.30710810185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46003.30710810185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46003.30710810185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46003.30710810185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46003.30710810185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46003.30710810185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46003.30710810185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46003.30710810185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46003.30710810185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46003.30710810185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46003.30710810185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46003.30710810185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46003.30710810185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46003.30710810185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46003.30710810185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46003.30710810185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46003.30710810185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46003.30710810185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46003.30710810185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46003.30710810185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46003.30710810185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46003.30710810185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46003.30710810185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46003.30710810185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46003.30710810185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46003.30710810185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46003.30710810185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46003.30710810185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46003.30710810185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46003.30710810185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46003.30710810185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46003.30710810185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46003.30710810185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46003.30710810185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46003.30710810185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46003.30710810185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46003.30710810185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46003.30710810185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46003.30710810185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46003.30710810185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46003.30710810185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46003.30710810185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46003.30710810185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46003.30710810185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46003.30710810185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46003.30710810185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46003.30710810185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46003.30710810185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46003.30710810185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46003.30710810185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46003.30710810185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46003.30710810185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46003.30710810185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46003.30710810185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46003.30710810185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46003.30710810185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46003.30710810185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46003.30710810185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46003.30710810185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46003.30710810185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46003.30710810185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46003.30710810185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46003.30710810185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46003.30710810185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46003.30710810185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46003.30710810185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46003.30710810185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46003.30710810185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46003.30710810185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46003.30710810185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46003.30710810185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46003.30710810185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46003.30710810185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46003.30710810185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46003.30710810185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46003.30710810185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46003.30710810185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46003.30710810185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46003.30710810185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46003.30710810185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46003.30710810185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46003.30710810185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46003.30710810185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46003.30710810185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46003.30710810185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46003.30710810185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46003.30710810185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46003.30710810185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46003.30710810185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46003.30710810185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46003.30710810185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46003.30710810185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46003.30710810185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46003.30710810185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46003.30710810185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46003.30710810185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46003.30710810185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46003.30710810185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46003.30710810185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46003.30710810185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46003.30710810185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46003.30710810185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46003.30710810185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46003.30710810185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46003.30710810185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46003.30710810185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46003.30710810185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46003.30710810185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46003.30710810185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46003.30710810185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46003.30710810185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46003.30710810185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46003.30710810185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46003.30710810185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46003.30710810185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46003.30710810185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46003.30710810185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46003.30710810185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46003.30710810185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46003.30710810185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46003.30710810185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46003.30710810185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46003.30710810185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46003.30710810185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46003.30710810185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46003.30710810185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46003.30710810185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46003.30710810185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46003.30710810185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46003.30710810185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46003.30710810185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46003.30710810185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46003.30710810185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46003.30710810185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46003.30710810185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46003.30710810185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46003.30710810185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46003.30710810185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46003.30710810185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46003.30710810185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46003.30710810185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46003.30710810185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46003.30710810185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46003.30710810185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46003.30710810185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46003.30710810185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46003.30710810185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46003.30710810185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46003.30710810185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46003.30710810185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46003.30710810185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46003.30710810185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46003.30710810185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46003.30710810185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46003.30710810185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46003.30710810185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46003.30710810185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46003.30710810185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46003.30710810185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46003.30710810185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46003.30710810185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46003.30710810185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46003.30710810185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46003.30710810185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46003.30710810185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46003.30710810185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46003.30710810185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46003.30710810185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46003.30710810185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46003.30710810185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46003.30710810185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46003.30710810185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46003.30710810185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46003.30710810185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46003.30710810185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46003.30710810185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46003.30710810185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46003.30710810185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46003.30710810185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46003.30710810185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46003.30710810185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46003.30710810185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46003.30710810185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46003.30710810185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46003.30710810185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46003.30710810185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46003.30710810185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46003.30710810185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46003.30710810185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46003.30710810185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46003.30710810185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46003.30710810185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46003.30710810185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46003.30710810185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46003.30710810185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46003.30710810185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46003.30710810185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46003.30710810185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46003.30710810185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46003.30710810185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46003.30710810185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46003.30710810185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46003.30710810185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46003.30710810185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46003.30710810185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46003.30710810185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46003.30710810185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46003.30710810185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46003.30710810185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46003.30710810185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46003.30710810185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46003.30710810185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46003.30710810185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46003.30710810185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46003.30710810185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46003.30710810185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46003.30710810185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46003.30710810185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46003.30710810185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46003.30710810185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46003.30710810185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46003.30710810185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46003.30710810185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46003.30710810185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46003.30710810185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46003.30710810185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46003.30710810185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46003.30710810185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46003.30710810185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46003.30710810185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46003.30710810185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46003.30710810185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46003.30710810185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46003.30710810185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46003.30710810185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46003.30710810185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46003.30710810185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46003.30710810185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46003.30710810185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46003.30710810185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46003.30710810185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46003.30710810185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46003.30710810185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46003.30710810185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46003.30710810185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46003.30710810185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46003.30710810185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46003.30710810185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46003.30710810185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46003.30710810185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46003.30710810185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46003.30710810185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46003.30710810185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46003.30710810185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46003.30710810185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46003.30710810185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46003.30710810185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46003.30710810185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46003.30710810185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46003.30710810185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46003.30710810185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46003.30710810185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46003.30710810185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46003.30710810185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46003.30710810185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46003.30710810185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46003.30710810185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46003.30710810185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46003.30710810185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46003.30710810185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46003.30710810185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46003.30710810185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46003.30710810185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46003.30710810185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46003.30710810185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46003.30710810185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46003.30710810185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46003.30710810185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46003.30710810185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46003.30710810185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46003.30710810185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46003.30710810185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46003.30710810185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46003.30710810185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46003.30710810185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46003.30710810185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46003.30710810185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46003.30710810185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46003.30710810185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46003.30710810185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46003.30710810185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46003.30710810185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46003.30710810185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46003.30710810185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46003.30710810185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46003.30710810185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46003.30710810185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46003.30710810185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46003.30710810185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46003.30710810185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46003.30710810185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46003.30710810185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46003.30710810185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46003.30710810185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46003.30710810185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46003.30710810185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46003.30710810185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46003.30710810185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46003.30710810185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46003.30710810185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46003.30710810185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46003.30710810185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46003.30710810185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46003.30710810185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46003.30710810185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46003.30710810185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46003.30710810185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46003.30710810185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46003.30710810185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46003.30710810185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46003.30710810185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46003.30710810185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46003.30710810185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46003.30710810185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46003.30710810185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46003.30710810185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46003.30710810185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46003.30710810185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46003.30710810185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46003.30710810185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46003.30710810185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46003.30710810185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46003.30710810185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46003.30710810185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46003.30710810185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46003.30710810185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46003.30710810185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46003.30710810185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46003.30710810185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46003.30710810185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46003.30710810185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46003.30710810185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46003.30710810185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46003.30710810185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46003.30710810185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46003.30710810185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46003.30710810185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46003.30710810185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46003.30710810185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46003.30710810185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46003.30710810185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46003.30710810185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46003.30710810185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46003.30710810185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46003.30710810185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46003.30710810185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46003.30710810185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46003.30710810185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46003.30710810185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46003.30710810185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46003.30710810185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46003.30710810185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46003.30710810185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46003.30710810185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46003.30710810185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46003.30710810185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46003.30710810185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46003.30710810185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46003.30710810185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46003.30710810185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46003.30710810185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46003.30710810185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46003.30710810185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46003.30710810185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46003.30710810185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46003.30710810185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46003.30710810185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46003.30710810185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46003.30710810185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46003.30710810185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46003.30710810185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46003.30710810185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46003.30710810185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46003.30710810185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46003.30710810185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46003.30710810185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46003.30710810185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46003.30710810185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46003.30710810185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46003.30710810185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46003.30710810185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46003.30710810185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46003.30710810185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46003.30710810185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46003.30710810185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46003.30710810185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46003.30710810185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46003.30710810185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46003.30710810185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46003.30710810185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46003.30710810185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46003.30710810185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46003.30710810185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46003.30710810185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46003.30710810185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299.82639050925354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4.5129645833294489</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0.10780254629207775</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46003.30710810185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46003.30710810185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46003.30710810185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46003.30710810185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46003.307095601849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46003.307095601849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46003.307095601849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46003.307095601849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46003.307095601849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46003.307095601849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46003.307095601849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46003.307095601849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46003.307095601849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46003.307095601849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46003.307095601849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46003.307095601849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46003.307095601849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46003.307095601849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46003.307095601849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46003.307095601849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46003.307095601849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46003.307095601849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46003.307095601849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46003.307095601849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46003.307095601849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46003.307095601849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46003.307095601849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46003.307095601849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46003.307095601849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46003.307095601849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46003.307095601849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46003.307095601849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46003.307095601849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46003.307095601849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46003.307095601849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46003.307095601849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46003.307095601849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46003.307095601849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46003.307095601849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46003.307095601849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46003.307095601849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46003.307095601849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46003.307095601849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46003.307095601849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46003.307095601849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46003.307095601849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46003.307095601849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46003.307095601849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46003.307095601849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46003.307095601849</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opLeftCell="K12"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111.47504791666142</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77.118230787033099</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54.645996990737331</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21.933809490736166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6.1996196759209852</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1.1875942129627219</v>
      </c>
      <c r="H7" s="38">
        <v>46002.086875000001</v>
      </c>
      <c r="I7" s="37" t="str">
        <f>IFERROR(VLOOKUP(D7,[1]DB!A:F,6,0),"")</f>
        <v>SCECO</v>
      </c>
      <c r="J7" s="37" t="str">
        <f>IFERROR(VLOOKUP(D7,[1]DB!A:G,7,0),"")</f>
        <v>Good</v>
      </c>
      <c r="K7" s="99" t="s">
        <v>39139</v>
      </c>
      <c r="L7" s="37" t="str">
        <f>IFERROR(VLOOKUP(D7,[1]DB!A:I,9,0),"")</f>
        <v>Latis</v>
      </c>
      <c r="M7" s="37"/>
    </row>
    <row r="8" spans="1:13" s="157" customFormat="1">
      <c r="A8" s="99" t="s">
        <v>39140</v>
      </c>
      <c r="B8" s="99" t="str">
        <f>IFERROR(VLOOKUP(D8,[1]DB!A:K,11,0),"")</f>
        <v>R5</v>
      </c>
      <c r="C8" s="99">
        <v>1</v>
      </c>
      <c r="D8" s="99" t="s">
        <v>33096</v>
      </c>
      <c r="E8" s="99" t="s">
        <v>39106</v>
      </c>
      <c r="F8" s="130">
        <v>46003.233067129629</v>
      </c>
      <c r="G8" s="101">
        <f ca="1">IFERROR(NOW()-F8,"")</f>
        <v>7.4028472219652031E-2</v>
      </c>
      <c r="H8" s="130">
        <v>46003.232372685183</v>
      </c>
      <c r="I8" s="99" t="str">
        <f>IFERROR(VLOOKUP(D8,[1]DB!A:F,6,0),"")</f>
        <v>SCECO</v>
      </c>
      <c r="J8" s="99" t="str">
        <f>IFERROR(VLOOKUP(D8,[1]DB!A:G,7,0),"")</f>
        <v>Dead</v>
      </c>
      <c r="K8" s="99" t="s">
        <v>39141</v>
      </c>
      <c r="L8" s="99" t="str">
        <f>IFERROR(VLOOKUP(D8,[1]DB!A:I,9,0),"")</f>
        <v>Latis</v>
      </c>
      <c r="M8" s="99"/>
    </row>
    <row r="9" spans="1:13">
      <c r="A9" s="151"/>
      <c r="B9" s="151" t="str">
        <f>IFERROR(VLOOKUP(D9,[1]DB!A:K,11,0),"")</f>
        <v/>
      </c>
      <c r="C9" s="151"/>
      <c r="D9" s="151"/>
      <c r="E9" s="151"/>
      <c r="F9" s="152"/>
      <c r="G9" s="153">
        <f t="shared" ref="G9:G62" ca="1" si="3">IFERROR(NOW()-F9,"")</f>
        <v>46003.307095601849</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46003.307095601849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46003.307095601849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46003.307096875003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46003.307098148151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46003.307099421298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46003.307101273145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46003.307104629632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46003.30710810185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46003.30710810185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46003.30710810185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46003.30710810185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46003.30710810185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46003.30710810185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46003.30710810185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46003.30710810185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46003.30710810185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46003.30710810185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46003.30710810185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46003.30710810185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46003.30710810185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46003.30710810185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46003.30710810185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46003.30710810185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46003.30710810185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46003.30710810185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46003.30710810185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46003.30710810185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46003.30710810185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46003.30710810185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46003.30710810185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46003.30710810185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46003.30710810185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46003.30710810185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46003.30710810185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46003.30710810185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46003.30710810185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46003.30710810185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46003.30710810185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46003.30710810185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46003.30710810185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46003.30710810185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46003.30710810185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46003.30710810185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46003.30710810185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46003.30710810185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46003.30710810185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46003.30710810185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46003.30710810185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46003.30710810185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46003.30710810185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46003.30710810185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46003.30710810185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46003.30710810185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ref="G63:G69" ca="1" si="4">IFERROR(NOW()-F63,"")</f>
        <v>46003.30710810185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46003.30710810185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46003.30710810185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46003.30710810185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46003.30710810185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46003.30710810185</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46003.30710810185</v>
      </c>
      <c r="H69" s="152"/>
      <c r="I69" s="151" t="str">
        <f>IFERROR(VLOOKUP(D69,[1]DB!A:F,6,0),"")</f>
        <v/>
      </c>
      <c r="J69" s="151" t="str">
        <f>IFERROR(VLOOKUP(D69,[1]DB!A:G,7,0),"")</f>
        <v/>
      </c>
      <c r="K69" s="151"/>
      <c r="L69" s="151" t="str">
        <f>IFERROR(VLOOKUP(D69,[1]DB!A:I,9,0),"")</f>
        <v/>
      </c>
      <c r="M69" s="151"/>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33985</v>
      </c>
      <c r="E2" s="136" t="s">
        <v>39106</v>
      </c>
      <c r="F2" s="116" t="s">
        <v>39143</v>
      </c>
      <c r="G2" s="72" t="str">
        <f t="shared" ref="G2:G46" ca="1" si="0">IFERROR(NOW()-F2,"-")</f>
        <v>-</v>
      </c>
      <c r="H2" s="116">
        <v>46003.265057870369</v>
      </c>
      <c r="I2" s="114" t="str">
        <f>IFERROR(VLOOKUP(D2,DB!A:F,6,0),"")</f>
        <v>SCECO</v>
      </c>
      <c r="J2" s="114" t="str">
        <f>IFERROR(VLOOKUP(D2,DB!A:G,7,0),"")</f>
        <v>Dead+No BB Design</v>
      </c>
      <c r="K2" s="117" t="s">
        <v>39144</v>
      </c>
      <c r="L2" s="131" t="str">
        <f>IFERROR(VLOOKUP(D2,DB!A:I,9,0),"")</f>
        <v>Latis</v>
      </c>
    </row>
    <row r="3" spans="1:16382" ht="31.5" customHeight="1">
      <c r="A3" s="113" t="s">
        <v>39145</v>
      </c>
      <c r="B3" s="114" t="str">
        <f>IFERROR(VLOOKUP(D3,DB!A:K,11,0),"")</f>
        <v>R6</v>
      </c>
      <c r="C3" s="115">
        <v>1</v>
      </c>
      <c r="D3" s="114" t="s">
        <v>31114</v>
      </c>
      <c r="E3" s="136" t="s">
        <v>39106</v>
      </c>
      <c r="F3" s="116">
        <v>46003.267650462964</v>
      </c>
      <c r="G3" s="72">
        <f t="shared" ca="1" si="0"/>
        <v>3.9457638886233326E-2</v>
      </c>
      <c r="H3" s="116">
        <v>46003.267581018517</v>
      </c>
      <c r="I3" s="114" t="str">
        <f>IFERROR(VLOOKUP(D3,DB!A:F,6,0),"")</f>
        <v>SCECO</v>
      </c>
      <c r="J3" s="114" t="str">
        <f>IFERROR(VLOOKUP(D3,DB!A:G,7,0),"")</f>
        <v>Vandalized</v>
      </c>
      <c r="K3" s="117" t="s">
        <v>39146</v>
      </c>
      <c r="L3" s="131" t="str">
        <f>IFERROR(VLOOKUP(D3,DB!A:I,9,0),"")</f>
        <v>Latis</v>
      </c>
    </row>
    <row r="4" spans="1:16382" ht="31.5" customHeight="1">
      <c r="A4" s="113"/>
      <c r="B4" s="114" t="str">
        <f>IFERROR(VLOOKUP(D4,DB!A:K,11,0),"")</f>
        <v/>
      </c>
      <c r="C4" s="115"/>
      <c r="D4" s="114"/>
      <c r="E4" s="136"/>
      <c r="F4" s="116"/>
      <c r="G4" s="72">
        <f t="shared" ca="1" si="0"/>
        <v>46003.30710810185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46003.30710810185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46003.30710810185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46003.30710810185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46003.30710810185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46003.30710810185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46003.30710810185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46003.30710810185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46003.30710810185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46003.30710810185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46003.30710810185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46003.30710810185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46003.30710810185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46003.30710810185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46003.30710810185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46003.30710810185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46003.30710810185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46003.30710810185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46003.30710810185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46003.30710810185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46003.30710810185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46003.30710810185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46003.30710810185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46003.30710810185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46003.30710810185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46003.30710810185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46003.30710810185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46003.30710810185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46003.30710810185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46003.30710810185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46003.30710810185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46003.30710810185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46003.30710810185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46003.30710810185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46003.30710810185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46003.30710810185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46003.30710810185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46003.30710810185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46003.30710810185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46003.30710810185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46003.30710810185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46003.30710810185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46003.30710810185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46003.30710810185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46003.30710810185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46003.30710810185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46003.30710810185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46003.30710810185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46003.30710810185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46003.30710810185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46003.30710810185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46003.30710810185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46003.30710810185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46003.30710810185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46003.30710810185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46003.30710810185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46003.30710810185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46003.30710810185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46003.30710810185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46003.30710810185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46003.30710810185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46003.30710810185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46003.30710810185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46003.30710810185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46003.30710810185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46003.30710810185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46003.30710810185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46003.30710810185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46003.30710810185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46003.30710810185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46003.30710810185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46003.30710810185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46003.30710810185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46003.30710810185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46003.30710810185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46003.30710810185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46003.30710810185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46003.30710810185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46003.30710810185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46003.30710810185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46003.30710810185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46003.30710810185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46003.30710810185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46003.30710810185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46003.30710810185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46003.30710810185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46003.30710810185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46003.30710810185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46003.30710810185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46003.30710810185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46003.30710810185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46003.30710810185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46003.30710810185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46003.30710810185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46003.30710810185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46003.30710810185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46003.30710810185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46003.30710810185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46003.30710810185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46003.30710810185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46003.30710810185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46003.30710810185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46003.30710810185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46003.30710810185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46003.30710810185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46003.30710810185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46003.30710810185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46003.30710810185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46003.30710810185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46003.30710810185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46003.30710810185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46003.30710810185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46003.30710810185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46003.30710810185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46003.30710810185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46003.30710810185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46003.30710810185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46003.30710810185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46003.30710810185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46003.30710810185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46003.30710810185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46003.30710810185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46003.30710810185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46003.30710810185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46003.30710810185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46003.30710810185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46003.30710810185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46003.30710810185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46003.30710810185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46003.30710810185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46003.30710810185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46003.30710810185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46003.30710810185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46003.30710810185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46003.30710810185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46003.30710810185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46003.30710810185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46003.30710810185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46003.30710810185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46003.30710810185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46003.30710810185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46003.30710810185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46003.30710810185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46003.30710810185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46003.30710810185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46003.30710810185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46003.30710810185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46003.30710810185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46003.30710810185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46003.30710810185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46003.30710810185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46003.30710810185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46003.30710810185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46003.30710810185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46003.30710810185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46003.30710810185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46003.30710810185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46003.30710810185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46003.30710810185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46003.30710810185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46003.30710810185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46003.30710810185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46003.30710810185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46003.30710810185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46003.30710810185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46003.30710810185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46003.30710810185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46003.30710810185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46003.30710810185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46003.30710810185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46003.30710810185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46003.30710810185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46003.30710810185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46003.30710810185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46003.30710810185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46003.30710810185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46003.30710810185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46003.30710810185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46003.30710810185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46003.30710810185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46003.30710810185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46003.30710810185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46003.30710810185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46003.30710810185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46003.30710810185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46003.30710810185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46003.30710810185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46003.30710810185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46003.30710810185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46003.30710810185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46003.30710810185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46003.30710810185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46003.30710810185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46003.30710810185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46003.30710810185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46003.30710810185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46003.30710810185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46003.30710810185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46003.30710810185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46003.30710810185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46003.30710810185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46003.30710810185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46003.30710810185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46003.30710810185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46003.30710810185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46003.30710810185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46003.30710810185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46003.30710810185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46003.30710810185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46003.30710810185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46003.30710810185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46003.30710810185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46003.30710810185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46003.30710810185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46003.30710810185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46003.30710810185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46003.30710810185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46003.30710810185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46003.30710810185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46003.30710810185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46003.30710810185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46003.30710810185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46003.30710810185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46003.30710810185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46003.30710810185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46003.30710810185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46003.30710810185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46003.30710810185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46003.30710810185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46003.30710810185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46003.30710810185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46003.30710810185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46003.30710810185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46003.30710810185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46003.30710810185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46003.30710810185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46003.30710810185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46003.30710810185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46003.30710810185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46003.30710810185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46003.30710810185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46003.30710810185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46003.30710810185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46003.30710810185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46003.30710810185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46003.30710810185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46003.30710810185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46003.30710810185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46003.30710810185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46003.30710810185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46003.30710810185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46003.30710810185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46003.30710810185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46003.30710810185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46003.30710810185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46003.30710810185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46003.30710810185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46003.30710810185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46003.30710810185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46003.30710810185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46003.30710810185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46003.30710810185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46003.30710810185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46003.30710810185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46003.30710810185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46003.30710810185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46003.30710810185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46003.30710810185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46003.30710810185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46003.30710810185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46003.30710810185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46003.30710810185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46003.30710810185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46003.30710810185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46003.30710810185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46003.30710810185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46003.30710810185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46003.30710810185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46003.30710810185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46003.30710810185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46003.30710810185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46003.30710810185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46003.30710810185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46003.30710810185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46003.30710810185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46003.30710810185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46003.30710810185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46003.30710810185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46003.30710810185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46003.30710810185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46003.30710810185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46003.30710810185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46003.30710810185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46003.30710810185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46003.30710810185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46003.30710810185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46003.30710810185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46003.30710810185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46003.30710810185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46003.30710810185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46003.30710810185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46003.30710810185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46003.30710810185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46003.30710810185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46003.30710810185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46003.30710810185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46003.30710810185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46003.30710810185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46003.30710810185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46003.30710810185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46003.30710810185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46003.30710810185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46003.30710810185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46003.30710810185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46003.30710810185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46003.30710810185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46003.30710810185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46003.30710810185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46003.30710810185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46003.30710810185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46003.30710810185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46003.30710810185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46003.30710810185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46003.30710810185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46003.30710810185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46003.30710810185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46003.30710810185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46003.30710810185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46003.30710810185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46003.30710810185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46003.30710810185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46003.30710810185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46003.30710810185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46003.30710810185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46003.30710810185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46003.30710810185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46003.30710810185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46003.30710810185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46003.30710810185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46003.30710810185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46003.30710810185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46003.30710810185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46003.30710810185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46003.30710810185</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46003.30710810185</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2025-12-12T04:22:56Z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