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01" documentId="120_S{2AC9BD13-BADA-5192-A53E-5A8FF88502F6}" xr6:coauthVersionLast="47" xr6:coauthVersionMax="47" xr10:uidLastSave="{4C825C6D-01A8-452C-859E-E787BEC90027}"/>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G6" i="4"/>
  <c r="G7" i="4"/>
  <c r="G8" i="4"/>
  <c r="G9" i="4"/>
  <c r="G10" i="4"/>
  <c r="G11" i="4"/>
  <c r="G12" i="4"/>
  <c r="G13"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<sst xmlns="http://schemas.openxmlformats.org/spreadsheetml/2006/main" count="180294" uniqueCount="39132">
  <si>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</si>
  <si>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</si>
  <si>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</si>
  <si>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</si>
  <si>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</si>
  <si>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</si>
  <si>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</si>
  <si>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</si>
  <si>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</si>
  <si>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</si>
  <si>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</si>
  <si>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</si>
  <si>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</si>
  <si>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</si>
  <si>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</si>
  <si>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</si>
  <si>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</si>
  <si>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</si>
  <si>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</si>
  <si>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</si>
  <si>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</si>
  <si>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</si>
  <si>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</si>
  <si>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</si>
  <si>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</si>
  <si>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</si>
  <si>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</si>
  <si>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</si>
  <si>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</si>
  <si>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</si>
  <si>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</si>
  <si>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</si>
  <si>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</si>
  <si>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</si>
  <si>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</si>
  <si>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</si>
  <si>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</si>
  <si>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</si>
  <si>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</si>
  <si>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</si>
  <si>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</si>
  <si>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</si>
  <si>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</si>
  <si>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</si>
  <si>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</si>
  <si>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</si>
  <si>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</si>
  <si>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</si>
  <si>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</si>
  <si>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</si>
  <si>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</si>
  <si>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</si>
  <si>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</si>
  <si>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</si>
  <si>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</si>
  <si>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</si>
  <si>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</si>
  <si>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</si>
  <si>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</si>
  <si>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</si>
  <si>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</si>
  <si>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</si>
  <si>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</si>
  <si>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</si>
  <si>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</si>
  <si>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</si>
  <si>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</si>
  <si>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</si>
  <si>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</si>
  <si>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</si>
  <si>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</si>
  <si>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</si>
  <si>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</si>
  <si>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</si>
  <si>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</si>
  <si>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</si>
  <si>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</si>
  <si>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</si>
  <si>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</si>
  <si>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</si>
  <si>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</si>
  <si>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</si>
  <si>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</si>
  <si>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</si>
  <si>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</si>
  <si>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</si>
  <si>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</si>
  <si>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</si>
  <si>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</si>
  <si>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</si>
  <si>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</si>
  <si>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</si>
  <si>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</si>
  <si>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</si>
  <si>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</si>
  <si>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</si>
  <si>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</si>
  <si>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</si>
  <si>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</si>
  <si>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</si>
  <si>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</si>
  <si>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</si>
  <si>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</si>
  <si>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</si>
  <si>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</si>
  <si>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</si>
  <si>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</si>
  <si>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</si>
  <si>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</si>
  <si>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</si>
  <si>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</si>
  <si>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</si>
  <si>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</si>
  <si>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</si>
  <si>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</si>
  <si>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</si>
  <si>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</si>
  <si>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</si>
  <si>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</si>
  <si>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</si>
  <si>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</si>
  <si>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</si>
  <si>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</si>
  <si>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</si>
  <si>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</si>
  <si>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</si>
  <si>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</si>
  <si>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</si>
  <si>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</si>
  <si>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</si>
  <si>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</si>
  <si>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</si>
  <si>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</si>
  <si>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</si>
  <si>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</si>
  <si>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</si>
  <si>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</si>
  <si>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</si>
  <si>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</si>
  <si>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</si>
  <si>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</si>
  <si>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</si>
  <si>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</si>
  <si>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</si>
  <si>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</si>
  <si>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</si>
  <si>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</si>
  <si>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</si>
  <si>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</si>
  <si>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</si>
  <si>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</si>
  <si>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</si>
  <si>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</si>
  <si>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</si>
  <si>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</si>
  <si>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</si>
  <si>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</si>
  <si>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</si>
  <si>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</si>
  <si>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</si>
  <si>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</si>
  <si>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</si>
  <si>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</si>
  <si>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</si>
  <si>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</si>
  <si>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</si>
  <si>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</si>
  <si>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</si>
  <si>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</si>
  <si>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</si>
  <si>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</si>
  <si>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</si>
  <si>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</si>
  <si>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</si>
  <si>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</si>
  <si>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</si>
  <si>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</si>
  <si>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</si>
  <si>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</si>
  <si>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</si>
  <si>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</si>
  <si>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</si>
  <si>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</si>
  <si>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</si>
  <si>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</si>
  <si>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</si>
  <si>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</si>
  <si>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</si>
  <si>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</si>
  <si>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</si>
  <si>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</si>
  <si>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</si>
  <si>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</si>
  <si>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</si>
  <si>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</si>
  <si>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</si>
  <si>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</si>
  <si>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</si>
  <si>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</si>
  <si>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</si>
  <si>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</si>
  <si>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</si>
  <si>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</si>
  <si>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</si>
  <si>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</si>
  <si>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</si>
  <si>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</si>
  <si>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</si>
  <si>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</si>
  <si>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</si>
  <si>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</si>
  <si>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</si>
  <si>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</si>
  <si>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</si>
  <si>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</si>
  <si>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</si>
  <si>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</si>
  <si>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</si>
  <si>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</si>
  <si>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</si>
  <si>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</si>
  <si>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</si>
  <si>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</si>
  <si>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</si>
  <si>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</si>
  <si>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</si>
  <si>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</si>
  <si>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</si>
  <si>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</si>
  <si>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</si>
  <si>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</si>
  <si>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</si>
  <si>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</si>
  <si>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</si>
  <si>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</si>
  <si>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</si>
  <si>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</si>
  <si>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</si>
  <si>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</si>
  <si>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</si>
  <si>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</si>
  <si>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</si>
  <si>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</si>
  <si>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</si>
  <si>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</si>
  <si>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</si>
  <si>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</si>
  <si>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</si>
  <si>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</si>
  <si>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</si>
  <si>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</si>
  <si>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</si>
  <si>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</si>
  <si>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</si>
  <si>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</si>
  <si>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</si>
  <si>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</si>
  <si>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</si>
  <si>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</si>
  <si>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</si>
  <si>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</si>
  <si>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</si>
  <si>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</si>
  <si>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</si>
  <si>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</si>
  <si>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</si>
  <si>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</si>
  <si>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</si>
  <si>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</si>
  <si>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</si>
  <si>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</si>
  <si>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</si>
  <si>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</si>
  <si>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</si>
  <si>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</si>
  <si>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</si>
  <si>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</si>
  <si>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</si>
  <si>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</si>
  <si>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</si>
  <si>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</si>
  <si>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</si>
  <si>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</si>
  <si>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</si>
  <si>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</si>
  <si>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</si>
  <si>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</si>
  <si>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</si>
  <si>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</si>
  <si>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</si>
  <si>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</si>
  <si>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</si>
  <si>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</si>
  <si>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</si>
  <si>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</si>
  <si>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</si>
  <si>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</si>
  <si>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</si>
  <si>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</si>
  <si>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</si>
  <si>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</si>
  <si>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</si>
  <si>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</si>
  <si>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</si>
  <si>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</si>
  <si>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</si>
  <si>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</si>
  <si>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</si>
  <si>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</si>
  <si>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</si>
  <si>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</si>
  <si>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</si>
  <si>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</si>
  <si>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</si>
  <si>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</si>
  <si>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</si>
  <si>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</si>
  <si>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</si>
  <si>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</si>
  <si>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</si>
  <si>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</si>
  <si>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</si>
  <si>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</si>
  <si>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</si>
  <si>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</si>
  <si>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</si>
  <si>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</si>
  <si>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</si>
  <si>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</si>
  <si>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</si>
  <si>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</si>
  <si>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</si>
  <si>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</si>
  <si>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</si>
  <si>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</si>
  <si>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</si>
  <si>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</si>
  <si>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</si>
  <si>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</si>
  <si>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</si>
  <si>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</si>
  <si>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</si>
  <si>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</si>
  <si>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</si>
  <si>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</si>
  <si>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</si>
  <si>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</si>
  <si>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</si>
  <si>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</si>
  <si>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</si>
  <si>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</si>
  <si>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</si>
  <si>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</si>
  <si>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</si>
  <si>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</si>
  <si>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</si>
  <si>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</si>
  <si>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</si>
  <si>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</si>
  <si>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</si>
  <si>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</si>
  <si>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</si>
  <si>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</si>
  <si>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</si>
  <si>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</si>
  <si>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</si>
  <si>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</si>
  <si>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</si>
  <si>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</si>
  <si>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</si>
  <si>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</si>
  <si>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</si>
  <si>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</si>
  <si>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</si>
  <si>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</si>
  <si>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</si>
  <si>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</si>
  <si>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</si>
  <si>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</si>
  <si>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</si>
  <si>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</si>
  <si>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</si>
  <si>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</si>
  <si>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</si>
  <si>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</si>
  <si>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</si>
  <si>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</si>
  <si>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</si>
  <si>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</si>
  <si>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</si>
  <si>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</si>
  <si>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</si>
  <si>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</si>
  <si>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</si>
  <si>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</si>
  <si>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</si>
  <si>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</si>
  <si>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</si>
  <si>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</si>
  <si>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</si>
  <si>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</si>
  <si>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</si>
  <si>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</si>
  <si>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</si>
  <si>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</si>
  <si>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</si>
  <si>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</si>
  <si>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</si>
  <si>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</si>
  <si>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</si>
  <si>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</si>
  <si>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</si>
  <si>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</si>
  <si>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</si>
  <si>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</si>
  <si>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</si>
  <si>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</si>
  <si>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</si>
  <si>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</si>
  <si>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</si>
  <si>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</si>
  <si>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</si>
  <si>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</si>
  <si>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</si>
  <si>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</si>
  <si>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</si>
  <si>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</si>
  <si>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</si>
  <si>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</si>
  <si>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</si>
  <si>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</si>
  <si>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</si>
  <si>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</si>
  <si>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</si>
  <si>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</si>
  <si>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</si>
  <si>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</si>
  <si>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</si>
  <si>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</si>
  <si>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</si>
  <si>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</si>
  <si>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</si>
  <si>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</si>
  <si>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</si>
  <si>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</si>
  <si>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</si>
  <si>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</si>
  <si>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</si>
  <si>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</si>
  <si>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</si>
  <si>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</si>
  <si>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</si>
  <si>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</si>
  <si>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</si>
  <si>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</si>
  <si>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</si>
  <si>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</si>
  <si>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</si>
  <si>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</si>
  <si>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</si>
  <si>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</si>
  <si>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</si>
  <si>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</si>
  <si>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</si>
  <si>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</si>
  <si>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</si>
  <si>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</si>
  <si>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</si>
  <si>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</si>
  <si>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</si>
  <si>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</si>
  <si>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</si>
  <si>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</si>
  <si>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</si>
  <si>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</si>
  <si>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</si>
  <si>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</si>
  <si>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</si>
  <si>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</si>
  <si>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</si>
  <si>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</si>
  <si>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</si>
  <si>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</si>
  <si>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</si>
  <si>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</si>
  <si>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</si>
  <si>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</si>
  <si>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</si>
  <si>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</si>
  <si>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</si>
  <si>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</si>
  <si>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</si>
  <si>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</si>
  <si>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</si>
  <si>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</si>
  <si>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</si>
  <si>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</si>
  <si>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</si>
  <si>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</si>
  <si>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</si>
  <si>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</si>
  <si>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</si>
  <si>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</si>
  <si>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</si>
  <si>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</si>
  <si>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</si>
  <si>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</si>
  <si>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</si>
  <si>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</si>
  <si>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</si>
  <si>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</si>
  <si>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</si>
  <si>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</si>
  <si>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</si>
  <si>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</si>
  <si>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</si>
  <si>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</si>
  <si>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</si>
  <si>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</si>
  <si>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</si>
  <si>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</si>
  <si>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</si>
  <si>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</si>
  <si>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</si>
  <si>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</si>
  <si>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</si>
  <si>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</si>
  <si>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</si>
  <si>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</si>
  <si>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</si>
  <si>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</si>
  <si>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</si>
  <si>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</si>
  <si>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</si>
  <si>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</si>
  <si>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</si>
  <si>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</si>
  <si>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</si>
  <si>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</si>
  <si>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</si>
  <si>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</si>
  <si>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</si>
  <si>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</si>
  <si>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</si>
  <si>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</si>
  <si>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</si>
  <si>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</si>
  <si>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</si>
  <si>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</si>
  <si>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</si>
  <si>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</si>
  <si>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</si>
  <si>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</si>
  <si>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</si>
  <si>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</si>
  <si>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</si>
  <si>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</si>
  <si>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</si>
  <si>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</si>
  <si>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</si>
  <si>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</si>
  <si>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</si>
  <si>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</si>
  <si>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</si>
  <si>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</si>
  <si>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</si>
  <si>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</si>
  <si>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</si>
  <si>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</si>
  <si>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</si>
  <si>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</si>
  <si>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</si>
  <si>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</si>
  <si>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</si>
  <si>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</si>
  <si>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</si>
  <si>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</si>
  <si>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</si>
  <si>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</si>
  <si>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</si>
  <si>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</si>
  <si>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</si>
  <si>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</si>
  <si>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</si>
  <si>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</si>
  <si>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</si>
  <si>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</si>
  <si>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</si>
  <si>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</si>
  <si>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</si>
  <si>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</si>
  <si>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</si>
  <si>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</si>
  <si>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</si>
  <si>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</si>
  <si>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</si>
  <si>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</si>
  <si>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</si>
  <si>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</si>
  <si>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</si>
  <si>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</si>
  <si>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</si>
  <si>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</si>
  <si>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</si>
  <si>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</si>
  <si>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</si>
  <si>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</si>
  <si>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</si>
  <si>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</si>
  <si>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</si>
  <si>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</si>
  <si>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</si>
  <si>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</si>
  <si>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</si>
  <si>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</si>
  <si>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</si>
  <si>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</si>
  <si>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</si>
  <si>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</si>
  <si>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</si>
  <si>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</si>
  <si>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</si>
  <si>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</si>
  <si>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</si>
  <si>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</si>
  <si>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</si>
  <si>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</si>
  <si>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</si>
  <si>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</si>
  <si>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</si>
  <si>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</si>
  <si>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</si>
  <si>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</si>
  <si>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</si>
  <si>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</si>
  <si>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</si>
  <si>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</si>
  <si>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</si>
  <si>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</si>
  <si>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</si>
  <si>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</si>
  <si>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</si>
  <si>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</si>
  <si>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</si>
  <si>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</si>
  <si>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</si>
  <si>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</si>
  <si>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</si>
  <si>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</si>
  <si>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</si>
  <si>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</si>
  <si>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</si>
  <si>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</si>
  <si>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</si>
  <si>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</si>
  <si>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</si>
  <si>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</si>
  <si>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</si>
  <si>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</si>
  <si>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</si>
  <si>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</si>
  <si>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</si>
  <si>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</si>
  <si>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</si>
  <si>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</si>
  <si>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</si>
  <si>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</si>
  <si>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</si>
  <si>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</si>
  <si>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</si>
  <si>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</si>
  <si>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</si>
  <si>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</si>
  <si>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</si>
  <si>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</si>
  <si>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</si>
  <si>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</si>
  <si>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</si>
  <si>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</si>
  <si>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</si>
  <si>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</si>
  <si>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</si>
  <si>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</si>
  <si>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</si>
  <si>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</si>
  <si>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</si>
  <si>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</si>
  <si>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</si>
  <si>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</si>
  <si>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</si>
  <si>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</si>
  <si>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</si>
  <si>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</si>
  <si>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</si>
  <si>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</si>
  <si>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</si>
  <si>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</si>
  <si>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</si>
  <si>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</si>
  <si>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</si>
  <si>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</si>
  <si>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</si>
  <si>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</si>
  <si>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</si>
  <si>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</si>
  <si>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</si>
  <si>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</si>
  <si>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</si>
  <si>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</si>
  <si>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</si>
  <si>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</si>
  <si>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</si>
  <si>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</si>
  <si>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</si>
  <si>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</si>
  <si>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</si>
  <si>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</si>
  <si>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</si>
  <si>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</si>
  <si>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</si>
  <si>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</si>
  <si>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</si>
  <si>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</si>
  <si>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</si>
  <si>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</si>
  <si>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</si>
  <si>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</si>
  <si>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</si>
  <si>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</si>
  <si>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</si>
  <si>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</si>
  <si>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</si>
  <si>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</si>
  <si>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</si>
  <si>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</si>
  <si>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</si>
  <si>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</si>
  <si>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</si>
  <si>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</si>
  <si>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</si>
  <si>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</si>
  <si>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</si>
  <si>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</si>
  <si>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</si>
  <si>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</si>
  <si>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</si>
  <si>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</si>
  <si>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</si>
  <si>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</si>
  <si>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</si>
  <si>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</si>
  <si>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</si>
  <si>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</si>
  <si>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</si>
  <si>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</si>
  <si>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</si>
  <si>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</si>
  <si>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</si>
  <si>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</si>
  <si>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</si>
  <si>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</si>
  <si>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</si>
  <si>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</si>
  <si>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</si>
  <si>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</si>
  <si>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</si>
  <si>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</si>
  <si>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</si>
  <si>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</si>
  <si>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</si>
  <si>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</si>
  <si>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</si>
  <si>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</si>
  <si>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</si>
  <si>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</si>
  <si>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</si>
  <si>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</si>
  <si>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</si>
  <si>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</si>
  <si>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</si>
  <si>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</si>
  <si>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</si>
  <si>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</si>
  <si>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</si>
  <si>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</si>
  <si>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</si>
  <si>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</si>
  <si>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</si>
  <si>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</si>
  <si>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</si>
  <si>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</si>
  <si>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</si>
  <si>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</si>
  <si>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</si>
  <si>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</si>
  <si>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</si>
  <si>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</si>
  <si>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</si>
  <si>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</si>
  <si>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</si>
  <si>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</si>
  <si>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</si>
  <si>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</si>
  <si>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</si>
  <si>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</si>
  <si>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</si>
  <si>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</si>
  <si>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</si>
  <si>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</si>
  <si>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</si>
  <si>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</si>
  <si>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</si>
  <si>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</si>
  <si>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</si>
  <si>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</si>
  <si>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</si>
  <si>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</si>
  <si>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</si>
  <si>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</si>
  <si>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</si>
  <si>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</si>
  <si>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</si>
  <si>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</si>
  <si>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</si>
  <si>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</si>
  <si>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</si>
  <si>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</si>
  <si>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</si>
  <si>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</si>
  <si>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</si>
  <si>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</si>
  <si>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</si>
  <si>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</si>
  <si>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</si>
  <si>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</si>
  <si>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</si>
  <si>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</si>
  <si>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</si>
  <si>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</si>
  <si>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</si>
  <si>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</si>
  <si>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</si>
  <si>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</si>
  <si>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</si>
  <si>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</si>
  <si>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</si>
  <si>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</si>
  <si>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</si>
  <si>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</si>
  <si>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</si>
  <si>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</si>
  <si>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</si>
  <si>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</si>
  <si>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</si>
  <si>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</si>
  <si>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</si>
  <si>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</si>
  <si>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</si>
  <si>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</si>
  <si>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</si>
  <si>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</si>
  <si>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</si>
  <si>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</si>
  <si>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</si>
  <si>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</si>
  <si>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</si>
  <si>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</si>
  <si>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</si>
  <si>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</si>
  <si>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</si>
  <si>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</si>
  <si>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</si>
  <si>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</si>
  <si>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</si>
  <si>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</si>
  <si>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</si>
  <si>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</si>
  <si>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</si>
  <si>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</si>
  <si>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</si>
  <si>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</si>
  <si>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</si>
  <si>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</si>
  <si>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</si>
  <si>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</si>
  <si>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</si>
  <si>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</si>
  <si>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</si>
  <si>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</si>
  <si>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</si>
  <si>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</si>
  <si>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</si>
  <si>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</si>
  <si>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</si>
  <si>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</si>
  <si>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</si>
  <si>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</si>
  <si>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</si>
  <si>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</si>
  <si>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</si>
  <si>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</si>
  <si>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</si>
  <si>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</si>
  <si>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</si>
  <si>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</si>
  <si>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</si>
  <si>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</si>
  <si>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</si>
  <si>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</si>
  <si>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</si>
  <si>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</si>
  <si>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</si>
  <si>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</si>
  <si>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</si>
  <si>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</si>
  <si>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</si>
  <si>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</si>
  <si>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</si>
  <si>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</si>
  <si>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</si>
  <si>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</si>
  <si>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</si>
  <si>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</si>
  <si>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</si>
  <si>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</si>
  <si>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</si>
  <si>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</si>
  <si>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</si>
  <si>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</si>
  <si>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</si>
  <si>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</si>
  <si>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</si>
  <si>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</si>
  <si>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</si>
  <si>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</si>
  <si>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</si>
  <si>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</si>
  <si>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</si>
  <si>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</si>
  <si>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</si>
  <si>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</si>
  <si>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</si>
  <si>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</si>
  <si>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</si>
  <si>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</si>
  <si>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</si>
  <si>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</si>
  <si>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</si>
  <si>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</si>
  <si>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</si>
  <si>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</si>
  <si>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</si>
  <si>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</si>
  <si>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</si>
  <si>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</si>
  <si>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</si>
  <si>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</si>
  <si>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</si>
  <si>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</si>
  <si>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</si>
  <si>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</si>
  <si>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</si>
  <si>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</si>
  <si>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</si>
  <si>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</si>
  <si>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</si>
  <si>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</si>
  <si>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</si>
  <si>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</si>
  <si>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</si>
  <si>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</si>
  <si>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</si>
  <si>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</si>
  <si>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</si>
  <si>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</si>
  <si>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</si>
  <si>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</si>
  <si>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</si>
  <si>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</si>
  <si>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</si>
  <si>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</si>
  <si>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</si>
  <si>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</si>
  <si>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</si>
  <si>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</si>
  <si>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</si>
  <si>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</si>
  <si>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</si>
  <si>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</si>
  <si>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</si>
  <si>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</si>
  <si>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</si>
  <si>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</si>
  <si>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</si>
  <si>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</si>
  <si>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</si>
  <si>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</si>
  <si>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</si>
  <si>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</si>
  <si>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</si>
  <si>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</si>
  <si>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</si>
  <si>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</si>
  <si>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</si>
  <si>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</si>
  <si>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</si>
  <si>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</si>
  <si>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</si>
  <si>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</si>
  <si>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</si>
  <si>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</si>
  <si>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</si>
  <si>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</si>
  <si>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</si>
  <si>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</si>
  <si>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</si>
  <si>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</si>
  <si>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</si>
  <si>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</si>
  <si>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</si>
  <si>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</si>
  <si>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</si>
  <si>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</si>
  <si>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</si>
  <si>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</si>
  <si>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</si>
  <si>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</si>
  <si>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</si>
  <si>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</si>
  <si>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</si>
  <si>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</si>
  <si>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</si>
  <si>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</si>
  <si>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</si>
  <si>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</si>
  <si>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</si>
  <si>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</si>
  <si>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</si>
  <si>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</si>
  <si>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</si>
  <si>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</si>
  <si>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</si>
  <si>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</si>
  <si>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</si>
  <si>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</si>
  <si>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</si>
  <si>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</si>
  <si>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</si>
  <si>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</si>
  <si>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</si>
  <si>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</si>
  <si>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</si>
  <si>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</si>
  <si>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</si>
  <si>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</si>
  <si>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</si>
  <si>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</si>
  <si>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</si>
  <si>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</si>
  <si>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</si>
  <si>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</si>
  <si>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</si>
  <si>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</si>
  <si>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</si>
  <si>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</si>
  <si>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</si>
  <si>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</si>
  <si>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</si>
  <si>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</si>
  <si>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</si>
  <si>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</si>
  <si>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</si>
  <si>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</si>
  <si>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</si>
  <si>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</si>
  <si>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</si>
  <si>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</si>
  <si>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</si>
  <si>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</si>
  <si>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</si>
  <si>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</si>
  <si>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</si>
  <si>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</si>
  <si>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</si>
  <si>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</si>
  <si>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</si>
  <si>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</si>
  <si>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</si>
  <si>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</si>
  <si>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</si>
  <si>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</si>
  <si>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</si>
  <si>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</si>
  <si>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</si>
  <si>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</si>
  <si>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</si>
  <si>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</si>
  <si>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</si>
  <si>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</si>
  <si>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</si>
  <si>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</si>
  <si>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</si>
  <si>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</si>
  <si>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</si>
  <si>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</si>
  <si>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</si>
  <si>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</si>
  <si>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</si>
  <si>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</si>
  <si>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</si>
  <si>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</si>
  <si>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</si>
  <si>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</si>
  <si>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</si>
  <si>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</si>
  <si>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</si>
  <si>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</si>
  <si>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</si>
  <si>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</si>
  <si>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</si>
  <si>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</si>
  <si>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</si>
  <si>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</si>
  <si>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</si>
  <si>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</si>
  <si>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</si>
  <si>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</si>
  <si>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</si>
  <si>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</si>
  <si>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</si>
  <si>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</si>
  <si>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</si>
  <si>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</si>
  <si>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</si>
  <si>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</si>
  <si>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</si>
  <si>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</si>
  <si>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</si>
  <si>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</si>
  <si>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</si>
  <si>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</si>
  <si>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</si>
  <si>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</si>
  <si>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</si>
  <si>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</si>
  <si>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</si>
  <si>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</si>
  <si>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</si>
  <si>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</si>
  <si>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</si>
  <si>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</si>
  <si>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</si>
  <si>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</si>
  <si>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</si>
  <si>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</si>
  <si>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</si>
  <si>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</si>
  <si>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</si>
  <si>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</si>
  <si>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</si>
  <si>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</si>
  <si>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</si>
  <si>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</si>
  <si>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</si>
  <si>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</si>
  <si>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</si>
  <si>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</si>
  <si>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</si>
  <si>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</si>
  <si>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</si>
  <si>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</si>
  <si>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</si>
  <si>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</si>
  <si>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</si>
  <si>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</si>
  <si>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</si>
  <si>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</si>
  <si>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</si>
  <si>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</si>
  <si>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</si>
  <si>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</si>
  <si>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</si>
  <si>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</si>
  <si>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</si>
  <si>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</si>
  <si>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</si>
  <si>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</si>
  <si>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</si>
  <si>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</si>
  <si>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</si>
  <si>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</si>
  <si>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</si>
  <si>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</si>
  <si>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</si>
  <si>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</si>
  <si>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</si>
  <si>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</si>
  <si>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</si>
  <si>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</si>
  <si>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</si>
  <si>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</si>
  <si>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</si>
  <si>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</si>
  <si>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</si>
  <si>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</si>
  <si>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</si>
  <si>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</si>
  <si>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</si>
  <si>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</si>
  <si>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</si>
  <si>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</si>
  <si>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</si>
  <si>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</si>
  <si>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</si>
  <si>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</si>
  <si>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</si>
  <si>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</si>
  <si>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</si>
  <si>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</si>
  <si>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</si>
  <si>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</si>
  <si>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</si>
  <si>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</si>
  <si>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</si>
  <si>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</si>
  <si>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</si>
  <si>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</si>
  <si>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</si>
  <si>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</si>
  <si>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</si>
  <si>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</si>
  <si>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</si>
  <si>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</si>
  <si>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</si>
  <si>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</si>
  <si>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</si>
  <si>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</si>
  <si>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</si>
  <si>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</si>
  <si>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</si>
  <si>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</si>
  <si>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</si>
  <si>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</si>
  <si>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</si>
  <si>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</si>
  <si>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</si>
  <si>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</si>
  <si>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</si>
  <si>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</si>
  <si>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</si>
  <si>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</si>
  <si>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</si>
  <si>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</si>
  <si>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</si>
  <si>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</si>
  <si>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</si>
  <si>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</si>
  <si>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</si>
  <si>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</si>
  <si>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</si>
  <si>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</si>
  <si>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</si>
  <si>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</si>
  <si>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</si>
  <si>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</si>
  <si>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</si>
  <si>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</si>
  <si>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</si>
  <si>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</si>
  <si>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</si>
  <si>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</si>
  <si>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</si>
  <si>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</si>
  <si>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</si>
  <si>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</si>
  <si>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</si>
  <si>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</si>
  <si>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</si>
  <si>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</si>
  <si>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</si>
  <si>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</si>
  <si>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</si>
  <si>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</si>
  <si>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</si>
  <si>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</si>
  <si>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</si>
  <si>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</si>
  <si>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</si>
  <si>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</si>
  <si>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</si>
  <si>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</si>
  <si>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</si>
  <si>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</si>
  <si>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</si>
  <si>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</si>
  <si>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</si>
  <si>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</si>
  <si>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</si>
  <si>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</si>
  <si>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</si>
  <si>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</si>
  <si>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</si>
  <si>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</si>
  <si>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</si>
  <si>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</si>
  <si>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</si>
  <si>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</si>
  <si>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</si>
  <si>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</si>
  <si>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</si>
  <si>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</si>
  <si>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</si>
  <si>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</si>
  <si>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</si>
  <si>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</si>
  <si>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</si>
  <si>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</si>
  <si>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</si>
  <si>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</si>
  <si>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</si>
  <si>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</si>
  <si>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</si>
  <si>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</si>
  <si>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</si>
  <si>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</si>
  <si>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</si>
  <si>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</si>
  <si>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</si>
  <si>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</si>
  <si>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</si>
  <si>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</si>
  <si>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</si>
  <si>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</si>
  <si>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</si>
  <si>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</si>
  <si>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</si>
  <si>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</si>
  <si>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</si>
  <si>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</si>
  <si>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</si>
  <si>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</si>
  <si>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</si>
  <si>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</si>
  <si>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</si>
  <si>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</si>
  <si>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</si>
  <si>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</si>
  <si>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</si>
  <si>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</si>
  <si>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</si>
  <si>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</si>
  <si>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</si>
  <si>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</si>
  <si>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</si>
  <si>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</si>
  <si>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</si>
  <si>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</si>
  <si>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</si>
  <si>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</si>
  <si>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</si>
  <si>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</si>
  <si>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</si>
  <si>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</si>
  <si>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</si>
  <si>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</si>
  <si>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</si>
  <si>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</si>
  <si>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</si>
  <si>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</si>
  <si>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</si>
  <si>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</si>
  <si>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</si>
  <si>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</si>
  <si>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</si>
  <si>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</si>
  <si>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</si>
  <si>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</si>
  <si>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</si>
  <si>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</si>
  <si>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</si>
  <si>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</si>
  <si>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</si>
  <si>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</si>
  <si>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</si>
  <si>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</si>
  <si>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</si>
  <si>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</si>
  <si>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</si>
  <si>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</si>
  <si>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</si>
  <si>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</si>
  <si>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</si>
  <si>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</si>
  <si>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</si>
  <si>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</si>
  <si>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</si>
  <si>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</si>
  <si>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</si>
  <si>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</si>
  <si>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</si>
  <si>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</si>
  <si>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</si>
  <si>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</si>
  <si>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</si>
  <si>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</si>
  <si>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</si>
  <si>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</si>
  <si>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</si>
  <si>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</si>
  <si>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</si>
  <si>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</si>
  <si>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</si>
  <si>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</si>
  <si>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</si>
  <si>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</si>
  <si>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</si>
  <si>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</si>
  <si>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</si>
  <si>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</si>
  <si>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</si>
  <si>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</si>
  <si>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</si>
  <si>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</si>
  <si>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</si>
  <si>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</si>
  <si>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</si>
  <si>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</si>
  <si>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</si>
  <si>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</si>
  <si>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</si>
  <si>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</si>
  <si>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</si>
  <si>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</si>
  <si>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</si>
  <si>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</si>
  <si>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</si>
  <si>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</si>
  <si>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</si>
  <si>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</si>
  <si>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</si>
  <si>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</si>
  <si>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</si>
  <si>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</si>
  <si>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</si>
  <si>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</si>
  <si>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</si>
  <si>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</si>
  <si>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</si>
  <si>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</si>
  <si>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</si>
  <si>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</si>
  <si>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</si>
  <si>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</si>
  <si>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</si>
  <si>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</si>
  <si>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</si>
  <si>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</si>
  <si>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</si>
  <si>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</si>
  <si>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</si>
  <si>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</si>
  <si>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</si>
  <si>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</si>
  <si>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</si>
  <si>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</si>
  <si>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</si>
  <si>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</si>
  <si>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</si>
  <si>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</si>
  <si>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</si>
  <si>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</si>
  <si>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</si>
  <si>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</si>
  <si>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</si>
  <si>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</si>
  <si>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</si>
  <si>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</si>
  <si>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</si>
  <si>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</si>
  <si>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</si>
  <si>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</si>
  <si>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</si>
  <si>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</si>
  <si>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</si>
  <si>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</si>
  <si>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</si>
  <si>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</si>
  <si>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</si>
  <si>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</si>
  <si>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</si>
  <si>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</si>
  <si>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</si>
  <si>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</si>
  <si>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</si>
  <si>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</si>
  <si>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</si>
  <si>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</si>
  <si>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</si>
  <si>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</si>
  <si>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</si>
  <si>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</si>
  <si>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</si>
  <si>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</si>
  <si>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</si>
  <si>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</si>
  <si>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</si>
  <si>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</si>
  <si>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</si>
  <si>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</si>
  <si>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</si>
  <si>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</si>
  <si>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</si>
  <si>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</si>
  <si>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</si>
  <si>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</si>
  <si>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</si>
  <si>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</si>
  <si>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</si>
  <si>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</si>
  <si>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</si>
  <si>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</si>
  <si>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</si>
  <si>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</si>
  <si>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</si>
  <si>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</si>
  <si>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</si>
  <si>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</si>
  <si>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</si>
  <si>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</si>
  <si>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</si>
  <si>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</si>
  <si>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</si>
  <si>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</si>
  <si>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</si>
  <si>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</si>
  <si>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</si>
  <si>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</si>
  <si>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</si>
  <si>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</si>
  <si>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</si>
  <si>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</si>
  <si>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</si>
  <si>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</si>
  <si>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</si>
  <si>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</si>
  <si>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</si>
  <si>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</si>
  <si>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</si>
  <si>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</si>
  <si>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</si>
  <si>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</si>
  <si>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</si>
  <si>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</si>
  <si>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</si>
  <si>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</si>
  <si>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</si>
  <si>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</si>
  <si>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</si>
  <si>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</si>
  <si>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</si>
  <si>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</si>
  <si>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</si>
  <si>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</si>
  <si>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</si>
  <si>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</si>
  <si>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</si>
  <si>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</si>
  <si>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</si>
  <si>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</si>
  <si>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</si>
  <si>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</si>
  <si>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</si>
  <si>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</si>
  <si>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</si>
  <si>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</si>
  <si>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</si>
  <si>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</si>
  <si>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</si>
  <si>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</si>
  <si>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</si>
  <si>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</si>
  <si>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</si>
  <si>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</si>
  <si>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</si>
  <si>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</si>
  <si>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</si>
  <si>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</si>
  <si>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</si>
  <si>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</si>
  <si>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</si>
  <si>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</si>
  <si>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</si>
  <si>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</si>
  <si>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</si>
  <si>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</si>
  <si>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</si>
  <si>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</si>
  <si>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</si>
  <si>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</si>
  <si>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</si>
  <si>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</si>
  <si>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</si>
  <si>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</si>
  <si>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</si>
  <si>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</si>
  <si>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</si>
  <si>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</si>
  <si>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</si>
  <si>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</si>
  <si>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</si>
  <si>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</si>
  <si>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</si>
  <si>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</si>
  <si>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</si>
  <si>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</si>
  <si>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</si>
  <si>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</si>
  <si>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</si>
  <si>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</si>
  <si>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</si>
  <si>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</si>
  <si>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</si>
  <si>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</si>
  <si>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</si>
  <si>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</si>
  <si>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</si>
  <si>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</si>
  <si>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</si>
  <si>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</si>
  <si>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</si>
  <si>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</si>
  <si>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</si>
  <si>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</si>
  <si>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</si>
  <si>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</si>
  <si>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</si>
  <si>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</si>
  <si>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</si>
  <si>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</si>
  <si>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</si>
  <si>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</si>
  <si>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</si>
  <si>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</si>
  <si>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</si>
  <si>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</si>
  <si>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</si>
  <si>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</si>
  <si>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</si>
  <si>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</si>
  <si>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</si>
  <si>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</si>
  <si>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</si>
  <si>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</si>
  <si>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</si>
  <si>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</si>
  <si>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</si>
  <si>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</si>
  <si>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</si>
  <si>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</si>
  <si>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</si>
  <si>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</si>
  <si>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</si>
  <si>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</si>
  <si>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</si>
  <si>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</si>
  <si>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</si>
  <si>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</si>
  <si>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</si>
  <si>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</si>
  <si>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</si>
  <si>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</si>
  <si>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</si>
  <si>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</si>
  <si>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</si>
  <si>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</si>
  <si>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</si>
  <si>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</si>
  <si>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</si>
  <si>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</si>
  <si>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</si>
  <si>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</si>
  <si>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</si>
  <si>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</si>
  <si>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</si>
  <si>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</si>
  <si>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</si>
  <si>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</si>
  <si>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</si>
  <si>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</si>
  <si>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</si>
  <si>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</si>
  <si>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</si>
  <si>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</si>
  <si>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</si>
  <si>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</si>
  <si>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</si>
  <si>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</si>
  <si>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</si>
  <si>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</si>
  <si>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</si>
  <si>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</si>
  <si>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</si>
  <si>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</si>
  <si>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</si>
  <si>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</si>
  <si>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</si>
  <si>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</si>
  <si>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</si>
  <si>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</si>
  <si>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</si>
  <si>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</si>
  <si>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</si>
  <si>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</si>
  <si>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</si>
  <si>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</si>
  <si>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</si>
  <si>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</si>
  <si>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</si>
  <si>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</si>
  <si>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</si>
  <si>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</si>
  <si>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</si>
  <si>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</si>
  <si>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</si>
  <si>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</si>
  <si>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</si>
  <si>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</si>
  <si>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</si>
  <si>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</si>
  <si>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</si>
  <si>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</si>
  <si>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</si>
  <si>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</si>
  <si>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</si>
  <si>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</si>
  <si>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</si>
  <si>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</si>
  <si>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</si>
  <si>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</si>
  <si>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</si>
  <si>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</si>
  <si>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</si>
  <si>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</si>
  <si>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</si>
  <si>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</si>
  <si>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</si>
  <si>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</si>
  <si>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</si>
  <si>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</si>
  <si>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</si>
  <si>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</si>
  <si>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</si>
  <si>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</si>
  <si>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</si>
  <si>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</si>
  <si>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</si>
  <si>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</si>
  <si>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</si>
  <si>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</si>
  <si>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</si>
  <si>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</si>
  <si>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</si>
  <si>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</si>
  <si>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</si>
  <si>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</si>
  <si>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</si>
  <si>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</si>
  <si>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</si>
  <si>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</si>
  <si>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</si>
  <si>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</si>
  <si>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</si>
  <si>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</si>
  <si>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</si>
  <si>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</si>
  <si>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</si>
  <si>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</si>
  <si>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</si>
  <si>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</si>
  <si>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</si>
  <si>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</si>
  <si>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</si>
  <si>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</si>
  <si>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</si>
  <si>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</si>
  <si>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</si>
  <si>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</si>
  <si>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</si>
  <si>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</si>
  <si>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</si>
  <si>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</si>
  <si>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</si>
  <si>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</si>
  <si>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</si>
  <si>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</si>
  <si>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</si>
  <si>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</si>
  <si>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</si>
  <si>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</si>
  <si>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</si>
  <si>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</si>
  <si>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</si>
  <si>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</si>
  <si>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</si>
  <si>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</si>
  <si>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</si>
  <si>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</si>
  <si>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</si>
  <si>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</si>
  <si>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</si>
  <si>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</si>
  <si>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</si>
  <si>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</si>
  <si>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</si>
  <si>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</si>
  <si>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</si>
  <si>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</si>
  <si>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</si>
  <si>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</si>
  <si>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</si>
  <si>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</si>
  <si>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</si>
  <si>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</si>
  <si>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</si>
  <si>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</si>
  <si>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</si>
  <si>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</si>
  <si>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</si>
  <si>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</si>
  <si>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</si>
  <si>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</si>
  <si>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</si>
  <si>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</si>
  <si>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</si>
  <si>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</si>
  <si>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</si>
  <si>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</si>
  <si>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</si>
  <si>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</si>
  <si>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</si>
  <si>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</si>
  <si>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</si>
  <si>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</si>
  <si>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</si>
  <si>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</si>
  <si>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</si>
  <si>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</si>
  <si>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</si>
  <si>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</si>
  <si>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</si>
  <si>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</si>
  <si>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</si>
  <si>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</si>
  <si>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</si>
  <si>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</si>
  <si>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</si>
  <si>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</si>
  <si>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</si>
  <si>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</si>
  <si>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</si>
  <si>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</si>
  <si>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</si>
  <si>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</si>
  <si>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</si>
  <si>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</si>
  <si>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</si>
  <si>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</si>
  <si>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</si>
  <si>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</si>
  <si>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</si>
  <si>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</si>
  <si>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</si>
  <si>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</si>
  <si>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</si>
  <si>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</si>
  <si>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</si>
  <si>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</si>
  <si>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</si>
  <si>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</si>
  <si>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</si>
  <si>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</si>
  <si>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</si>
  <si>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</si>
  <si>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</si>
  <si>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</si>
  <si>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</si>
  <si>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</si>
  <si>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</si>
  <si>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</si>
  <si>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</si>
  <si>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</si>
  <si>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</si>
  <si>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</si>
  <si>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</si>
  <si>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</si>
  <si>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</si>
  <si>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</si>
  <si>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</si>
  <si>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</si>
  <si>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</si>
  <si>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</si>
  <si>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</si>
  <si>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</si>
  <si>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</si>
  <si>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</si>
  <si>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</si>
  <si>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</si>
  <si>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</si>
  <si>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</si>
  <si>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</si>
  <si>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</si>
  <si>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</si>
  <si>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</si>
  <si>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</si>
  <si>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</si>
  <si>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</si>
  <si>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</si>
  <si>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</si>
  <si>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</si>
  <si>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</si>
  <si>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</si>
  <si>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</si>
  <si>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</si>
  <si>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</si>
  <si>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</si>
  <si>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</si>
  <si>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</si>
  <si>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</si>
  <si>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</si>
  <si>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</si>
  <si>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</si>
  <si>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</si>
  <si>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</si>
  <si>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</si>
  <si>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</si>
  <si>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</si>
  <si>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</si>
  <si>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</si>
  <si>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</si>
  <si>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</si>
  <si>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</si>
  <si>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</si>
  <si>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</si>
  <si>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</si>
  <si>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</si>
  <si>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</si>
  <si>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</si>
  <si>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</si>
  <si>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</si>
  <si>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</si>
  <si>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</si>
  <si>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</si>
  <si>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</si>
  <si>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</si>
  <si>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</si>
  <si>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</si>
  <si>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</si>
  <si>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</si>
  <si>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</si>
  <si>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</si>
  <si>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</si>
  <si>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</si>
  <si>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</si>
  <si>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</si>
  <si>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</si>
  <si>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</si>
  <si>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</si>
  <si>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</si>
  <si>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</si>
  <si>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</si>
  <si>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</si>
  <si>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</si>
  <si>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</si>
  <si>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</si>
  <si>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</si>
  <si>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</si>
  <si>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</si>
  <si>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</si>
  <si>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</si>
  <si>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</si>
  <si>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</si>
  <si>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</si>
  <si>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</si>
  <si>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</si>
  <si>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</si>
  <si>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</si>
  <si>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</si>
  <si>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</si>
  <si>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</si>
  <si>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</si>
  <si>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</si>
  <si>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</si>
  <si>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</si>
  <si>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</si>
  <si>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</si>
  <si>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</si>
  <si>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</si>
  <si>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</si>
  <si>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</si>
  <si>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</si>
  <si>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</si>
  <si>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</si>
  <si>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</si>
  <si>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</si>
  <si>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</si>
  <si>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</si>
  <si>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</si>
  <si>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</si>
  <si>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</si>
  <si>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</si>
  <si>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</si>
  <si>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</si>
  <si>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</si>
  <si>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</si>
  <si>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</si>
  <si>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</si>
  <si>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</si>
  <si>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</si>
  <si>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</si>
  <si>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</si>
  <si>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</si>
  <si>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</si>
  <si>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</si>
  <si>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</si>
  <si>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</si>
  <si>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</si>
  <si>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</si>
  <si>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</si>
  <si>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</si>
  <si>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</si>
  <si>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</si>
  <si>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</si>
  <si>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</si>
  <si>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</si>
  <si>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</si>
  <si>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</si>
  <si>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</si>
  <si>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</si>
  <si>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</si>
  <si>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</si>
  <si>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</si>
  <si>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</si>
  <si>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</si>
  <si>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</si>
  <si>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</si>
  <si>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</si>
  <si>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</si>
  <si>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</si>
  <si>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</si>
  <si>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</si>
  <si>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</si>
  <si>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</si>
  <si>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</si>
  <si>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</si>
  <si>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</si>
  <si>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</si>
  <si>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</si>
  <si>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</si>
  <si>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</si>
  <si>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</si>
  <si>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</si>
  <si>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</si>
  <si>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</si>
  <si>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</si>
  <si>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</si>
  <si>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</si>
  <si>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</si>
  <si>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</si>
  <si>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</si>
  <si>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</si>
  <si>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</si>
  <si>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</si>
  <si>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</si>
  <si>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</si>
  <si>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</si>
  <si>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</si>
  <si>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</si>
  <si>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</si>
  <si>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</si>
  <si>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</si>
  <si>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</si>
  <si>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</si>
  <si>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</si>
  <si>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</si>
  <si>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</si>
  <si>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</si>
  <si>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</si>
  <si>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</si>
  <si>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</si>
  <si>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</si>
  <si>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</si>
  <si>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</si>
  <si>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</si>
  <si>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</si>
  <si>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</si>
  <si>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</si>
  <si>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</si>
  <si>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</si>
  <si>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</si>
  <si>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</si>
  <si>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</si>
  <si>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</si>
  <si>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</si>
  <si>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</si>
  <si>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</si>
  <si>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</si>
  <si>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</si>
  <si>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</si>
  <si>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</si>
  <si>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</si>
  <si>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</si>
  <si>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</si>
  <si>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</si>
  <si>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</si>
  <si>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</si>
  <si>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</si>
  <si>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</si>
  <si>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</si>
  <si>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</si>
  <si>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</si>
  <si>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</si>
  <si>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</si>
  <si>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</si>
  <si>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</si>
  <si>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</si>
  <si>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</si>
  <si>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</si>
  <si>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</si>
  <si>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</si>
  <si>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</si>
  <si>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</si>
  <si>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</si>
  <si>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</si>
  <si>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</si>
  <si>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</si>
  <si>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</si>
  <si>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</si>
  <si>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</si>
  <si>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</si>
  <si>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</si>
  <si>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</si>
  <si>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</si>
  <si>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</si>
  <si>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</si>
  <si>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</si>
  <si>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</si>
  <si>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</si>
  <si>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</si>
  <si>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</si>
  <si>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</si>
  <si>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</si>
  <si>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</si>
  <si>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</si>
  <si>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</si>
  <si>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</si>
  <si>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</si>
  <si>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</si>
  <si>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</si>
  <si>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</si>
  <si>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</si>
  <si>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</si>
  <si>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</si>
  <si>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</si>
  <si>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</si>
  <si>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</si>
  <si>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</si>
  <si>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</si>
  <si>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</si>
  <si>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</si>
  <si>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</si>
  <si>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</si>
  <si>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</si>
  <si>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</si>
  <si>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</si>
  <si>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</si>
  <si>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</si>
  <si>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</si>
  <si>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</si>
  <si>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</si>
  <si>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</si>
  <si>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</si>
  <si>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</si>
  <si>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</si>
  <si>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</si>
  <si>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</si>
  <si>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</si>
  <si>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</si>
  <si>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</si>
  <si>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</si>
  <si>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</si>
  <si>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</si>
  <si>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</si>
  <si>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</si>
  <si>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</si>
  <si>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</si>
  <si>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</si>
  <si>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</si>
  <si>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</si>
  <si>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</si>
  <si>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</si>
  <si>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</si>
  <si>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</si>
  <si>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</si>
  <si>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</si>
  <si>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</si>
  <si>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</si>
  <si>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</si>
  <si>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</si>
  <si>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</si>
  <si>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</si>
  <si>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</si>
  <si>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</si>
  <si>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</si>
  <si>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</si>
  <si>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</si>
  <si>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</si>
  <si>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</si>
  <si>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</si>
  <si>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</si>
  <si>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</si>
  <si>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</si>
  <si>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</si>
  <si>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</si>
  <si>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</si>
  <si>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</si>
  <si>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</si>
  <si>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</si>
  <si>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</si>
  <si>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</si>
  <si>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</si>
  <si>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</si>
  <si>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</si>
  <si>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</si>
  <si>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</si>
  <si>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</si>
  <si>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</si>
  <si>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</si>
  <si>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</si>
  <si>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</si>
  <si>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</si>
  <si>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</si>
  <si>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</si>
  <si>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</si>
  <si>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</si>
  <si>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</si>
  <si>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</si>
  <si>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</si>
  <si>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</si>
  <si>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</si>
  <si>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</si>
  <si>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</si>
  <si>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</si>
  <si>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</si>
  <si>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</si>
  <si>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</si>
  <si>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</si>
  <si>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</si>
  <si>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</si>
  <si>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</si>
  <si>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</si>
  <si>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</si>
  <si>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</si>
  <si>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</si>
  <si>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</si>
  <si>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</si>
  <si>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</si>
  <si>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</si>
  <si>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</si>
  <si>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</si>
  <si>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</si>
  <si>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</si>
  <si>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</si>
  <si>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</si>
  <si>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</si>
  <si>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</si>
  <si>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</si>
  <si>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</si>
  <si>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</si>
  <si>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</si>
  <si>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</si>
  <si>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</si>
  <si>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</si>
  <si>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</si>
  <si>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</si>
  <si>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</si>
  <si>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</si>
  <si>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</si>
  <si>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</si>
  <si>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</si>
  <si>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</si>
  <si>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</si>
  <si>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</si>
  <si>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</si>
  <si>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</si>
  <si>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</si>
  <si>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</si>
  <si>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</si>
  <si>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</si>
  <si>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</si>
  <si>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</si>
  <si>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</si>
  <si>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</si>
  <si>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</si>
  <si>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</si>
  <si>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</si>
  <si>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</si>
  <si>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</si>
  <si>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</si>
  <si>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</si>
  <si>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</si>
  <si>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</si>
  <si>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</si>
  <si>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</si>
  <si>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</si>
  <si>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</si>
  <si>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</si>
  <si>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</si>
  <si>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</si>
  <si>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</si>
  <si>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</si>
  <si>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</si>
  <si>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</si>
  <si>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</si>
  <si>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</si>
  <si>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</si>
  <si>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</si>
  <si>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</si>
  <si>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</si>
  <si>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</si>
  <si>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</si>
  <si>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</si>
  <si>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</si>
  <si>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</si>
  <si>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</si>
  <si>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</si>
  <si>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</si>
  <si>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</si>
  <si>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</si>
  <si>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</si>
  <si>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</si>
  <si>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</si>
  <si>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</si>
  <si>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</si>
  <si>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</si>
  <si>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</si>
  <si>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</si>
  <si>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</si>
  <si>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</si>
  <si>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</si>
  <si>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</si>
  <si>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</si>
  <si>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</si>
  <si>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</si>
  <si>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</si>
  <si>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</si>
  <si>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</si>
  <si>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</si>
  <si>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</si>
  <si>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</si>
  <si>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</si>
  <si>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</si>
  <si>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</si>
  <si>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</si>
  <si>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</si>
  <si>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</si>
  <si>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</si>
  <si>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</si>
  <si>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</si>
  <si>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</si>
  <si>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</si>
  <si>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</si>
  <si>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</si>
  <si>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</si>
  <si>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</si>
  <si>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</si>
  <si>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</si>
  <si>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</si>
  <si>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</si>
  <si>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</si>
  <si>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</si>
  <si>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</si>
  <si>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</si>
  <si>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</si>
  <si>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</si>
  <si>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</si>
  <si>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</si>
  <si>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</si>
  <si>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</si>
  <si>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</si>
  <si>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</si>
  <si>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</si>
  <si>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</si>
  <si>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</si>
  <si>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</si>
  <si>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</si>
  <si>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</si>
  <si>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</si>
  <si>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</si>
  <si>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</si>
  <si>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</si>
  <si>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</si>
  <si>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</si>
  <si>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</si>
  <si>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</si>
  <si>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</si>
  <si>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</si>
  <si>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</si>
  <si>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</si>
  <si>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</si>
  <si>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</si>
  <si>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</si>
  <si>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</si>
  <si>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</si>
  <si>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</si>
  <si>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</si>
  <si>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</si>
  <si>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</si>
  <si>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</si>
  <si>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</si>
  <si>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</si>
  <si>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</si>
  <si>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</si>
  <si>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</si>
  <si>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</si>
  <si>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</si>
  <si>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</si>
  <si>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</si>
  <si>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</si>
  <si>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</si>
  <si>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</si>
  <si>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</si>
  <si>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</si>
  <si>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</si>
  <si>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</si>
  <si>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</si>
  <si>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</si>
  <si>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</si>
  <si>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</si>
  <si>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</si>
  <si>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</si>
  <si>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</si>
  <si>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</si>
  <si>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</si>
  <si>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</si>
  <si>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</si>
  <si>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</si>
  <si>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</si>
  <si>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</si>
  <si>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</si>
  <si>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</si>
  <si>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</si>
  <si>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</si>
  <si>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</si>
  <si>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</si>
  <si>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</si>
  <si>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</si>
  <si>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</si>
  <si>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</si>
  <si>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</si>
  <si>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</si>
  <si>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</si>
  <si>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</si>
  <si>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</si>
  <si>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</si>
  <si>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</si>
  <si>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</si>
  <si>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</si>
  <si>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</si>
  <si>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</si>
  <si>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</si>
  <si>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</si>
  <si>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</si>
  <si>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</si>
  <si>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</si>
  <si>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</si>
  <si>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</si>
  <si>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</si>
  <si>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</si>
  <si>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</si>
  <si>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</si>
  <si>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</si>
  <si>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</si>
  <si>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</si>
  <si>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</si>
  <si>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</si>
  <si>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</si>
  <si>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</si>
  <si>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</si>
  <si>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</si>
  <si>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</si>
  <si>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</si>
  <si>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</si>
  <si>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</si>
  <si>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</si>
  <si>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</si>
  <si>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</si>
  <si>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</si>
  <si>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</si>
  <si>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</si>
  <si>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</si>
  <si>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</si>
  <si>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</si>
  <si>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</si>
  <si>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</si>
  <si>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</si>
  <si>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</si>
  <si>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</si>
  <si>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</si>
  <si>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</si>
  <si>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</si>
  <si>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</si>
  <si>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</si>
  <si>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</si>
  <si>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</si>
  <si>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</si>
  <si>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</si>
  <si>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</si>
  <si>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</si>
  <si>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</si>
  <si>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</si>
  <si>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</si>
  <si>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</si>
  <si>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</si>
  <si>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</si>
  <si>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</si>
  <si>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</si>
  <si>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</si>
  <si>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</si>
  <si>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</si>
  <si>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</si>
  <si>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</si>
  <si>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</si>
  <si>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</si>
  <si>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</si>
  <si>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</si>
  <si>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</si>
  <si>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</si>
  <si>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</si>
  <si>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</si>
  <si>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</si>
  <si>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</si>
  <si>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</si>
  <si>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</si>
  <si>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</si>
  <si>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</si>
  <si>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</si>
  <si>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</si>
  <si>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</si>
  <si>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</si>
  <si>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</si>
  <si>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</si>
  <si>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</si>
  <si>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</si>
  <si>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</si>
  <si>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</si>
  <si>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</si>
  <si>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</si>
  <si>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</si>
  <si>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</si>
  <si>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</si>
  <si>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</si>
  <si>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</si>
  <si>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</si>
  <si>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</si>
  <si>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</si>
  <si>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</si>
  <si>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</si>
  <si>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</si>
  <si>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</si>
  <si>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</si>
  <si>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</si>
  <si>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</si>
  <si>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</si>
  <si>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</si>
  <si>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</si>
  <si>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</si>
  <si>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</si>
  <si>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</si>
  <si>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</si>
  <si>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</si>
  <si>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</si>
  <si>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</si>
  <si>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</si>
  <si>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</si>
  <si>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</si>
  <si>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</si>
  <si>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</si>
  <si>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</si>
  <si>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</si>
  <si>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</si>
  <si>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</si>
  <si>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</si>
  <si>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</si>
  <si>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</si>
  <si>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</si>
  <si>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</si>
  <si>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</si>
  <si>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</si>
  <si>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</si>
  <si>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</si>
  <si>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</si>
  <si>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</si>
  <si>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</si>
  <si>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</si>
  <si>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</si>
  <si>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</si>
  <si>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</si>
  <si>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</si>
  <si>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</si>
  <si>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</si>
  <si>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</si>
  <si>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</si>
  <si>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</si>
  <si>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</si>
  <si>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</si>
  <si>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</si>
  <si>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</si>
  <si>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</si>
  <si>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</si>
  <si>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</si>
  <si>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</si>
  <si>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</si>
  <si>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</si>
  <si>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</si>
  <si>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</si>
  <si>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</si>
  <si>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</si>
  <si>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</si>
  <si>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</si>
  <si>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</si>
  <si>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</si>
  <si>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</si>
  <si>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</si>
  <si>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</si>
  <si>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</si>
  <si>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</si>
  <si>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</si>
  <si>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</si>
  <si>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</si>
  <si>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</si>
  <si>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</si>
  <si>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</si>
  <si>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</si>
  <si>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</si>
  <si>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</si>
  <si>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</si>
  <si>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</si>
  <si>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</si>
  <si>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</si>
  <si>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</si>
  <si>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</si>
  <si>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</si>
  <si>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</si>
  <si>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</si>
  <si>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</si>
  <si>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</si>
  <si>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</si>
  <si>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</si>
  <si>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</si>
  <si>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</si>
  <si>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</si>
  <si>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</si>
  <si>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</si>
  <si>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</si>
  <si>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</si>
  <si>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</si>
  <si>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</si>
  <si>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</si>
  <si>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</si>
  <si>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</si>
  <si>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</si>
  <si>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</si>
  <si>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</si>
  <si>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</si>
  <si>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</si>
  <si>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</si>
  <si>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</si>
  <si>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</si>
  <si>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</si>
  <si>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</si>
  <si>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</si>
  <si>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</si>
  <si>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</si>
  <si>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</si>
  <si>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</si>
  <si>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</si>
  <si>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</si>
  <si>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</si>
  <si>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</si>
  <si>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</si>
  <si>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</si>
  <si>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</si>
  <si>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</si>
  <si>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</si>
  <si>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</si>
  <si>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</si>
  <si>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</si>
  <si>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</si>
  <si>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</si>
  <si>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</si>
  <si>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</si>
  <si>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</si>
  <si>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</si>
  <si>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</si>
  <si>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</si>
  <si>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</si>
  <si>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</si>
  <si>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</si>
  <si>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</si>
  <si>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</si>
  <si>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</si>
  <si>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</si>
  <si>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</si>
  <si>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</si>
  <si>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</si>
  <si>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</si>
  <si>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</si>
  <si>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</si>
  <si>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</si>
  <si>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</si>
  <si>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</si>
  <si>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</si>
  <si>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</si>
  <si>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</si>
  <si>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</si>
  <si>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</si>
  <si>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</si>
  <si>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</si>
  <si>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</si>
  <si>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</si>
  <si>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</si>
  <si>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</si>
  <si>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</si>
  <si>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</si>
  <si>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</si>
  <si>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</si>
  <si>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</si>
  <si>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</si>
  <si>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</si>
  <si>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</si>
  <si>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</si>
  <si>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</si>
  <si>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</si>
  <si>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</si>
  <si>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</si>
  <si>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</si>
  <si>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</si>
  <si>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</si>
  <si>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</si>
  <si>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</si>
  <si>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</si>
  <si>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</si>
  <si>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</si>
  <si>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</si>
  <si>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</si>
  <si>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</si>
  <si>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</si>
  <si>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</si>
  <si>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</si>
  <si>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</si>
  <si>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</si>
  <si>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</si>
  <si>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</si>
  <si>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</si>
  <si>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</si>
  <si>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</si>
  <si>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</si>
  <si>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</si>
  <si>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</si>
  <si>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</si>
  <si>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</si>
  <si>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</si>
  <si>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</si>
  <si>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</si>
  <si>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</si>
  <si>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</si>
  <si>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</si>
  <si>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</si>
  <si>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</si>
  <si>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</si>
  <si>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</si>
  <si>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</si>
  <si>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</si>
  <si>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</si>
  <si>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</si>
  <si>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</si>
  <si>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</si>
  <si>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</si>
  <si>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</si>
  <si>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</si>
  <si>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</si>
  <si>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</si>
  <si>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</si>
  <si>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</si>
  <si>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</si>
  <si>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</si>
  <si>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</si>
  <si>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</si>
  <si>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</si>
  <si>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</si>
  <si>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</si>
  <si>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</si>
  <si>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</si>
  <si>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</si>
  <si>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</si>
  <si>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</si>
  <si>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</si>
  <si>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</si>
  <si>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</si>
  <si>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</si>
  <si>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</si>
  <si>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</si>
  <si>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</si>
  <si>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</si>
  <si>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</si>
  <si>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</si>
  <si>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</si>
  <si>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</si>
  <si>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</si>
  <si>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</si>
  <si>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</si>
  <si>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</si>
  <si>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</si>
  <si>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</si>
  <si>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</si>
  <si>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</si>
  <si>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</si>
  <si>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</si>
  <si>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</si>
  <si>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</si>
  <si>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</si>
  <si>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</si>
  <si>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</si>
  <si>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</si>
  <si>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</si>
  <si>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</si>
  <si>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</si>
  <si>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</si>
  <si>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</si>
  <si>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</si>
  <si>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</si>
  <si>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</si>
  <si>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</si>
  <si>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</si>
  <si>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</si>
  <si>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</si>
  <si>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</si>
  <si>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</si>
  <si>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</si>
  <si>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</si>
  <si>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</si>
  <si>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</si>
  <si>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</si>
  <si>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</si>
  <si>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</si>
  <si>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</si>
  <si>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</si>
  <si>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</si>
  <si>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</si>
  <si>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</si>
  <si>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</si>
  <si>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</si>
  <si>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</si>
  <si>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</si>
  <si>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</si>
  <si>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</si>
  <si>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</si>
  <si>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</si>
  <si>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</si>
  <si>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</si>
  <si>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</si>
  <si>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</si>
  <si>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</si>
  <si>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</si>
  <si>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</si>
  <si>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</si>
  <si>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</si>
  <si>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</si>
  <si>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</si>
  <si>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</si>
  <si>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</si>
  <si>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</si>
  <si>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</si>
  <si>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</si>
  <si>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</si>
  <si>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</si>
  <si>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</si>
  <si>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</si>
  <si>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</si>
  <si>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</si>
  <si>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</si>
  <si>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</si>
  <si>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</si>
  <si>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</si>
  <si>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</si>
  <si>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</si>
  <si>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</si>
  <si>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</si>
  <si>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</si>
  <si>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</si>
  <si>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</si>
  <si>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</si>
  <si>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</si>
  <si>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</si>
  <si>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</si>
  <si>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</si>
  <si>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</si>
  <si>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</si>
  <si>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</si>
  <si>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</si>
  <si>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</si>
  <si>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</si>
  <si>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</si>
  <si>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</si>
  <si>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</si>
  <si>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</si>
  <si>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</si>
  <si>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</si>
  <si>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</si>
  <si>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</si>
  <si>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</si>
  <si>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</si>
  <si>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</si>
  <si>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</si>
  <si>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</si>
  <si>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</si>
  <si>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</si>
  <si>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</si>
  <si>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</si>
  <si>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</si>
  <si>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</si>
  <si>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</si>
  <si>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</si>
  <si>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</si>
  <si>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</si>
  <si>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</si>
  <si>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</si>
  <si>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</si>
  <si>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</si>
  <si>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</si>
  <si>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</si>
  <si>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</si>
  <si>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</si>
  <si>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</si>
  <si>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</si>
  <si>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</si>
  <si>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</si>
  <si>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</si>
  <si>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</si>
  <si>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</si>
  <si>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</si>
  <si>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</si>
  <si>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</si>
  <si>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</si>
  <si>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</si>
  <si>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</si>
  <si>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</si>
  <si>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</si>
  <si>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</si>
  <si>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</si>
  <si>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</si>
  <si>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</si>
  <si>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</si>
  <si>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</si>
  <si>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</si>
  <si>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</si>
  <si>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</si>
  <si>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</si>
  <si>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</si>
  <si>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</si>
  <si>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</si>
  <si>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</si>
  <si>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</si>
  <si>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</si>
  <si>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</si>
  <si>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</si>
  <si>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</si>
  <si>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</si>
  <si>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</si>
  <si>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</si>
  <si>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</si>
  <si>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</si>
  <si>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</si>
  <si>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</si>
  <si>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</si>
  <si>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</si>
  <si>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</si>
  <si>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</si>
  <si>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</si>
  <si>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</si>
  <si>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</si>
  <si>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</si>
  <si>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</si>
  <si>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</si>
  <si>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</si>
  <si>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</si>
  <si>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</si>
  <si>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</si>
  <si>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</si>
  <si>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</si>
  <si>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</si>
  <si>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</si>
  <si>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</si>
  <si>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</si>
  <si>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</si>
  <si>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</si>
  <si>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</si>
  <si>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</si>
  <si>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</si>
  <si>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</si>
  <si>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</si>
  <si>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</si>
  <si>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</si>
  <si>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</si>
  <si>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</si>
  <si>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</si>
  <si>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</si>
  <si>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</si>
  <si>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</si>
  <si>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</si>
  <si>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</si>
  <si>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</si>
  <si>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</si>
  <si>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</si>
  <si>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</si>
  <si>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</si>
  <si>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</si>
  <si>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</si>
  <si>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</si>
  <si>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</si>
  <si>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</si>
  <si>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</si>
  <si>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</si>
  <si>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</si>
  <si>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</si>
  <si>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</si>
  <si>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</si>
  <si>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</si>
  <si>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</si>
  <si>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</si>
  <si>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</si>
  <si>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</si>
  <si>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</si>
  <si>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</si>
  <si>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</si>
  <si>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</si>
  <si>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</si>
  <si>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</si>
  <si>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</si>
  <si>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</si>
  <si>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</si>
  <si>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</si>
  <si>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</si>
  <si>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</si>
  <si>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</si>
  <si>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</si>
  <si>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</si>
  <si>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</si>
  <si>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</si>
  <si>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</si>
  <si>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</si>
  <si>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</si>
  <si>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</si>
  <si>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</si>
  <si>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</si>
  <si>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</si>
  <si>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</si>
  <si>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</si>
  <si>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</si>
  <si>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</si>
  <si>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</si>
  <si>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</si>
  <si>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</si>
  <si>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</si>
  <si>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</si>
  <si>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</si>
  <si>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</si>
  <si>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</si>
  <si>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</si>
  <si>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</si>
  <si>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</si>
  <si>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</si>
  <si>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</si>
  <si>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</si>
  <si>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</si>
  <si>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</si>
  <si>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</si>
  <si>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</si>
  <si>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</si>
  <si>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</si>
  <si>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</si>
  <si>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</si>
  <si>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</si>
  <si>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</si>
  <si>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</si>
  <si>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</si>
  <si>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</si>
  <si>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</si>
  <si>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</si>
  <si>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</si>
  <si>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</si>
  <si>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</si>
  <si>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</si>
  <si>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</si>
  <si>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</si>
  <si>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</si>
  <si>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</si>
  <si>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</si>
  <si>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</si>
  <si>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</si>
  <si>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</si>
  <si>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</si>
  <si>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</si>
  <si>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</si>
  <si>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</si>
  <si>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</si>
  <si>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</si>
  <si>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</si>
  <si>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</si>
  <si>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</si>
  <si>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</si>
  <si>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</si>
  <si>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</si>
  <si>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</si>
  <si>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</si>
  <si>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</si>
  <si>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</si>
  <si>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</si>
  <si>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</si>
  <si>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</si>
  <si>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</si>
  <si>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</si>
  <si>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</si>
  <si>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</si>
  <si>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</si>
  <si>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</si>
  <si>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</si>
  <si>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</si>
  <si>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</si>
  <si>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</si>
  <si>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</si>
  <si>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</si>
  <si>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</si>
  <si>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</si>
  <si>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</si>
  <si>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</si>
  <si>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</si>
  <si>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</si>
  <si>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</si>
  <si>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</si>
  <si>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</si>
  <si>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</si>
  <si>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</si>
  <si>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</si>
  <si>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</si>
  <si>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</si>
  <si>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</si>
  <si>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</si>
  <si>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</si>
  <si>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</si>
  <si>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</si>
  <si>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</si>
  <si>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</si>
  <si>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</si>
  <si>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</si>
  <si>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</si>
  <si>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</si>
  <si>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</si>
  <si>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</si>
  <si>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</si>
  <si>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</si>
  <si>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</si>
  <si>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</si>
  <si>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</si>
  <si>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</si>
  <si>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</si>
  <si>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</si>
  <si>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</si>
  <si>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</si>
  <si>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</si>
  <si>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</si>
  <si>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</si>
  <si>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</si>
  <si>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</si>
  <si>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</si>
  <si>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</si>
  <si>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</si>
  <si>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</si>
  <si>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</si>
  <si>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</si>
  <si>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</si>
  <si>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</si>
  <si>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</si>
  <si>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</si>
  <si>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</si>
  <si>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</si>
  <si>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</si>
  <si>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</si>
  <si>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</si>
  <si>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</si>
  <si>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</si>
  <si>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</si>
  <si>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</si>
  <si>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</si>
  <si>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</si>
  <si>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</si>
  <si>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</si>
  <si>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</si>
  <si>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</si>
  <si>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</si>
  <si>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</si>
  <si>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</si>
  <si>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</si>
  <si>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</si>
  <si>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</si>
  <si>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</si>
  <si>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</si>
  <si>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</si>
  <si>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</si>
  <si>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</si>
  <si>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</si>
  <si>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</si>
  <si>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</si>
  <si>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</si>
  <si>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</si>
  <si>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</si>
  <si>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</si>
  <si>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</si>
  <si>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</si>
  <si>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</si>
  <si>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</si>
  <si>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</si>
  <si>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</si>
  <si>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</si>
  <si>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</si>
  <si>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</si>
  <si>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</si>
  <si>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</si>
  <si>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</si>
  <si>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</si>
  <si>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</si>
  <si>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</si>
  <si>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</si>
  <si>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</si>
  <si>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</si>
  <si>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</si>
  <si>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</si>
  <si>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</si>
  <si>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</si>
  <si>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</si>
  <si>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</si>
  <si>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</si>
  <si>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</si>
  <si>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</si>
  <si>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</si>
  <si>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</si>
  <si>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</si>
  <si>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</si>
  <si>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</si>
  <si>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</si>
  <si>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</si>
  <si>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</si>
  <si>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</si>
  <si>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</si>
  <si>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</si>
  <si>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</si>
  <si>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</si>
  <si>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</si>
  <si>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</si>
  <si>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</si>
  <si>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</si>
  <si>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</si>
  <si>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</si>
  <si>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</si>
  <si>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</si>
  <si>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</si>
  <si>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</si>
  <si>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</si>
  <si>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</si>
  <si>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</si>
  <si>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</si>
  <si>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</si>
  <si>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</si>
  <si>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</si>
  <si>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</si>
  <si>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</si>
  <si>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</si>
  <si>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</si>
  <si>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</si>
  <si>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</si>
  <si>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</si>
  <si>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</si>
  <si>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</si>
  <si>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</si>
  <si>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</si>
  <si>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</si>
  <si>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</si>
  <si>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</si>
  <si>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</si>
  <si>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</si>
  <si>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</si>
  <si>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</si>
  <si>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</si>
  <si>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</si>
  <si>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</si>
  <si>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</si>
  <si>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</si>
  <si>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</si>
  <si>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</si>
  <si>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</si>
  <si>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</si>
  <si>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</si>
  <si>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</si>
  <si>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</si>
  <si>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</si>
  <si>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</si>
  <si>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</si>
  <si>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</si>
  <si>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</si>
  <si>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</si>
  <si>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</si>
  <si>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</si>
  <si>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</si>
  <si>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</si>
  <si>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</si>
  <si>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</si>
  <si>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</si>
  <si>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</si>
  <si>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</si>
  <si>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</si>
  <si>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</si>
  <si>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</si>
  <si>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</si>
  <si>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</si>
  <si>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</si>
  <si>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</si>
  <si>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</si>
  <si>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</si>
  <si>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</si>
  <si>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</si>
  <si>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</si>
  <si>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</si>
  <si>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</si>
  <si>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</si>
  <si>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</si>
  <si>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</si>
  <si>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</si>
  <si>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</si>
  <si>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</si>
  <si>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</si>
  <si>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</si>
  <si>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</si>
  <si>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</si>
  <si>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</si>
  <si>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</si>
  <si>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</si>
  <si>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</si>
  <si>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</si>
  <si>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</si>
  <si>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</si>
  <si>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</si>
  <si>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</si>
  <si>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</si>
  <si>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</si>
  <si>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</si>
  <si>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</si>
  <si>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</si>
  <si>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</si>
  <si>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</si>
  <si>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</si>
  <si>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</si>
  <si>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</si>
  <si>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</si>
  <si>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</si>
  <si>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</si>
  <si>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</si>
  <si>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</si>
  <si>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</si>
  <si>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</si>
  <si>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</si>
  <si>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</si>
  <si>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</si>
  <si>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</si>
  <si>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</si>
  <si>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</si>
  <si>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</si>
  <si>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</si>
  <si>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</si>
  <si>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</si>
  <si>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</si>
  <si>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</si>
  <si>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</si>
  <si>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</si>
  <si>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</si>
  <si>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</si>
  <si>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</si>
  <si>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</si>
  <si>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</si>
  <si>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</si>
  <si>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</si>
  <si>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</si>
  <si>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</si>
  <si>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</si>
  <si>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</si>
  <si>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</si>
  <si>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</si>
  <si>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</si>
  <si>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</si>
  <si>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</si>
  <si>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</si>
  <si>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</si>
  <si>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</si>
  <si>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</si>
  <si>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</si>
  <si>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</si>
  <si>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</si>
  <si>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</si>
  <si>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</si>
  <si>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</si>
  <si>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</si>
  <si>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</si>
  <si>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</si>
  <si>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</si>
  <si>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</si>
  <si>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</si>
  <si>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</si>
  <si>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</si>
  <si>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</si>
  <si>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</si>
  <si>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</si>
  <si>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</si>
  <si>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</si>
  <si>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</si>
  <si>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</si>
  <si>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</si>
  <si>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</si>
  <si>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</si>
  <si>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</si>
  <si>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</si>
  <si>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</si>
  <si>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</si>
  <si>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</si>
  <si>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</si>
  <si>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</si>
  <si>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</si>
  <si>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</si>
  <si>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</si>
  <si>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</si>
  <si>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</si>
  <si>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</si>
  <si>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</si>
  <si>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</si>
  <si>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</si>
  <si>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</si>
  <si>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</si>
  <si>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</si>
  <si>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</si>
  <si>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</si>
  <si>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</si>
  <si>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</si>
  <si>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</si>
  <si>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</si>
  <si>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</si>
  <si>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</si>
  <si>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</si>
  <si>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</si>
  <si>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</si>
  <si>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</si>
  <si>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</si>
  <si>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</si>
  <si>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</si>
  <si>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</si>
  <si>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</si>
  <si>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</si>
  <si>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</si>
  <si>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</si>
  <si>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</si>
  <si>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</si>
  <si>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</si>
  <si>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</si>
  <si>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</si>
  <si>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</si>
  <si>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</si>
  <si>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</si>
  <si>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</si>
  <si>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</si>
  <si>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</si>
  <si>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</si>
  <si>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</si>
  <si>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</si>
  <si>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</si>
  <si>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</si>
  <si>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</si>
  <si>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</si>
  <si>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</si>
  <si>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</si>
  <si>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</si>
  <si>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</si>
  <si>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</si>
  <si>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</si>
  <si>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</si>
  <si>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</si>
  <si>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</si>
  <si>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</si>
  <si>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</si>
  <si>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</si>
  <si>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</si>
  <si>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</si>
  <si>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</si>
  <si>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</si>
  <si>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</si>
  <si>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</si>
  <si>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</si>
  <si>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</si>
  <si>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</si>
  <si>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</si>
  <si>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</si>
  <si>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</si>
  <si>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</si>
  <si>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</si>
  <si>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</si>
  <si>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</si>
  <si>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</si>
  <si>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</si>
  <si>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</si>
  <si>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</si>
  <si>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</si>
  <si>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</si>
  <si>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</si>
  <si>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</si>
  <si>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</si>
  <si>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</si>
  <si>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</si>
  <si>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</si>
  <si>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</si>
  <si>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</si>
  <si>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</si>
  <si>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</si>
  <si>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</si>
  <si>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</si>
  <si>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</si>
  <si>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</si>
  <si>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</si>
  <si>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</si>
  <si>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</si>
  <si>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</si>
  <si>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</si>
  <si>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</si>
  <si>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</si>
  <si>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</si>
  <si>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</si>
  <si>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</si>
  <si>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</si>
  <si>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</si>
  <si>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</si>
  <si>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</si>
  <si>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</si>
  <si>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</si>
  <si>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</si>
  <si>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</si>
  <si>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</si>
  <si>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</si>
  <si>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</si>
  <si>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</si>
  <si>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</si>
  <si>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</si>
  <si>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</si>
  <si>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</si>
  <si>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</si>
  <si>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</si>
  <si>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</si>
  <si>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</si>
  <si>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</si>
  <si>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</si>
  <si>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</si>
  <si>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</si>
  <si>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</si>
  <si>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</si>
  <si>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</si>
  <si>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</si>
  <si>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</si>
  <si>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</si>
  <si>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</si>
  <si>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</si>
  <si>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</si>
  <si>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</si>
  <si>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</si>
  <si>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</si>
  <si>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</si>
  <si>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</si>
  <si>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</si>
  <si>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</si>
  <si>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</si>
  <si>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</si>
  <si>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</si>
  <si>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</si>
  <si>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</si>
  <si>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</si>
  <si>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</si>
  <si>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</si>
  <si>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</si>
  <si>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</si>
  <si>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</si>
  <si>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</si>
  <si>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</si>
  <si>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</si>
  <si>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</si>
  <si>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</si>
  <si>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</si>
  <si>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</si>
  <si>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</si>
  <si>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</si>
  <si>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</si>
  <si>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</si>
  <si>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</si>
  <si>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</si>
  <si>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</si>
  <si>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</si>
  <si>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</si>
  <si>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</si>
  <si>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</si>
  <si>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</si>
  <si>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</si>
  <si>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</si>
  <si>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</si>
  <si>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</si>
  <si>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</si>
  <si>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</si>
  <si>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</si>
  <si>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</si>
  <si>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</si>
  <si>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</si>
  <si>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</si>
  <si>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</si>
  <si>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</si>
  <si>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</si>
  <si>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</si>
  <si>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</si>
  <si>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</si>
  <si>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</si>
  <si>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</si>
  <si>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</si>
  <si>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</si>
  <si>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</si>
  <si>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</si>
  <si>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</si>
  <si>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</si>
  <si>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</si>
  <si>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</si>
  <si>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</si>
  <si>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</si>
  <si>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</si>
  <si>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</si>
  <si>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</si>
  <si>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</si>
  <si>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</si>
  <si>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</si>
  <si>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</si>
  <si>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</si>
  <si>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</si>
  <si>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</si>
  <si>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</si>
  <si>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</si>
  <si>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</si>
  <si>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</si>
  <si>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</si>
  <si>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</si>
  <si>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</si>
  <si>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</si>
  <si>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</si>
  <si>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</si>
  <si>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</si>
  <si>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</si>
  <si>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</si>
  <si>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</si>
  <si>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</si>
  <si>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</si>
  <si>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</si>
  <si>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</si>
  <si>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</si>
  <si>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</si>
  <si>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</si>
  <si>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</si>
  <si>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</si>
  <si>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</si>
  <si>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</si>
  <si>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</si>
  <si>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</si>
  <si>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</si>
  <si>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</si>
  <si>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</si>
  <si>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</si>
  <si>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</si>
  <si>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</si>
  <si>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</si>
  <si>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</si>
  <si>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</si>
  <si>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</si>
  <si>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</si>
  <si>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</si>
  <si>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</si>
  <si>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</si>
  <si>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</si>
  <si>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</si>
  <si>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</si>
  <si>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</si>
  <si>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</si>
  <si>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</si>
  <si>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</si>
  <si>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</si>
  <si>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</si>
  <si>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</si>
  <si>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</si>
  <si>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</si>
  <si>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</si>
  <si>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</si>
  <si>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</si>
  <si>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</si>
  <si>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</si>
  <si>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</si>
  <si>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</si>
  <si>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</si>
  <si>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</si>
  <si>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</si>
  <si>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</si>
  <si>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</si>
  <si>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</si>
  <si>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</si>
  <si>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</si>
  <si>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</si>
  <si>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</si>
  <si>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</si>
  <si>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</si>
  <si>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</si>
  <si>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</si>
  <si>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</si>
  <si>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</si>
  <si>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</si>
  <si>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</si>
  <si>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</si>
  <si>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</si>
  <si>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</si>
  <si>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</si>
  <si>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</si>
  <si>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</si>
  <si>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</si>
  <si>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</si>
  <si>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</si>
  <si>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</si>
  <si>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</si>
  <si>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</si>
  <si>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</si>
  <si>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</si>
  <si>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</si>
  <si>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</si>
  <si>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</si>
  <si>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</si>
  <si>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</si>
  <si>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</si>
  <si>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</si>
  <si>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</si>
  <si>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</si>
  <si>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</si>
  <si>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</si>
  <si>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</si>
  <si>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</si>
  <si>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</si>
  <si>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</si>
  <si>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</si>
  <si>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</si>
  <si>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</si>
  <si>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</si>
  <si>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</si>
  <si>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</si>
  <si>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</si>
  <si>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</si>
  <si>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</si>
  <si>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</si>
  <si>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</si>
  <si>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</si>
  <si>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</si>
  <si>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</si>
  <si>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</si>
  <si>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</si>
  <si>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</si>
  <si>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</si>
  <si>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</si>
  <si>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</si>
  <si>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</si>
  <si>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</si>
  <si>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</si>
  <si>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</si>
  <si>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</si>
  <si>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</si>
  <si>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</si>
  <si>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</si>
  <si>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</si>
  <si>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</si>
  <si>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</si>
  <si>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</si>
  <si>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</si>
  <si>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</si>
  <si>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</si>
  <si>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</si>
  <si>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</si>
  <si>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</si>
  <si>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</si>
  <si>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</si>
  <si>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</si>
  <si>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</si>
  <si>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</si>
  <si>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</si>
  <si>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</si>
  <si>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</si>
  <si>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</si>
  <si>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</si>
  <si>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</si>
  <si>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</si>
  <si>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</si>
  <si>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</si>
  <si>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</si>
  <si>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</si>
  <si>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</si>
  <si>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</si>
  <si>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</si>
  <si>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</si>
  <si>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</si>
  <si>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</si>
  <si>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</si>
  <si>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</si>
  <si>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</si>
  <si>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</si>
  <si>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</si>
  <si>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</si>
  <si>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</si>
  <si>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</si>
  <si>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</si>
  <si>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</si>
  <si>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</si>
  <si>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</si>
  <si>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</si>
  <si>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</si>
  <si>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</si>
  <si>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</si>
  <si>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</si>
  <si>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</si>
  <si>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</si>
  <si>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</si>
  <si>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</si>
  <si>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</si>
  <si>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</si>
  <si>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</si>
  <si>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</si>
  <si>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</si>
  <si>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</si>
  <si>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</si>
  <si>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</si>
  <si>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</si>
  <si>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</si>
  <si>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</si>
  <si>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</si>
  <si>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</si>
  <si>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</si>
  <si>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</si>
  <si>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</si>
  <si>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</si>
  <si>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</si>
  <si>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</si>
  <si>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</si>
  <si>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</si>
  <si>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</si>
  <si>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</si>
  <si>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</si>
  <si>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</si>
  <si>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</si>
  <si>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</si>
  <si>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</si>
  <si>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</si>
  <si>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</si>
  <si>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</si>
  <si>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</si>
  <si>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</si>
  <si>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</si>
  <si>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</si>
  <si>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</si>
  <si>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</si>
  <si>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</si>
  <si>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</si>
  <si>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</si>
  <si>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</si>
  <si>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</si>
  <si>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</si>
  <si>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</si>
  <si>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</si>
  <si>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</si>
  <si>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</si>
  <si>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</si>
  <si>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</si>
  <si>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</si>
  <si>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</si>
  <si>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</si>
  <si>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</si>
  <si>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</si>
  <si>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</si>
  <si>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</si>
  <si>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</si>
  <si>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</si>
  <si>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</si>
  <si>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</si>
  <si>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</si>
  <si>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</si>
  <si>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</si>
  <si>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</si>
  <si>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</si>
  <si>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</si>
  <si>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</si>
  <si>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</si>
  <si>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</si>
  <si>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</si>
  <si>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</si>
  <si>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</si>
  <si>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</si>
  <si>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</si>
  <si>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</si>
  <si>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</si>
  <si>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</si>
  <si>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</si>
  <si>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</si>
  <si>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</si>
  <si>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</si>
  <si>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</si>
  <si>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</si>
  <si>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</si>
  <si>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</si>
  <si>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</si>
  <si>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</si>
  <si>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</si>
  <si>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</si>
  <si>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</si>
  <si>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</si>
  <si>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</si>
  <si>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</si>
  <si>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</si>
  <si>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</si>
  <si>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</si>
  <si>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</si>
  <si>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</si>
  <si>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</si>
  <si>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</si>
  <si>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</si>
  <si>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</si>
  <si>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</si>
  <si>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</si>
  <si>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</si>
  <si>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</si>
  <si>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</si>
  <si>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</si>
  <si>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</si>
  <si>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</si>
  <si>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</si>
  <si>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</si>
  <si>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</si>
  <si>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</si>
  <si>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</si>
  <si>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</si>
  <si>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</si>
  <si>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</si>
  <si>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</si>
  <si>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</si>
  <si>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</si>
  <si>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</si>
  <si>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</si>
  <si>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</si>
  <si>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</si>
  <si>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</si>
  <si>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</si>
  <si>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</si>
  <si>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</si>
  <si>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</si>
  <si>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</si>
  <si>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</si>
  <si>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</si>
  <si>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</si>
  <si>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</si>
  <si>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</si>
  <si>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</si>
  <si>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</si>
  <si>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</si>
  <si>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</si>
  <si>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</si>
  <si>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</si>
  <si>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</si>
  <si>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</si>
  <si>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</si>
  <si>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</si>
  <si>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</si>
  <si>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</si>
  <si>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</si>
  <si>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</si>
  <si>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</si>
  <si>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</si>
  <si>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</si>
  <si>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</si>
  <si>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</si>
  <si>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</si>
  <si>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</si>
  <si>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</si>
  <si>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</si>
  <si>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</si>
  <si>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</si>
  <si>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</si>
  <si>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</si>
  <si>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</si>
  <si>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</si>
  <si>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</si>
  <si>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</si>
  <si>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</si>
  <si>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</si>
  <si>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</si>
  <si>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</si>
  <si>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</si>
  <si>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</si>
  <si>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</si>
  <si>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</si>
  <si>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</si>
  <si>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</si>
  <si>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</si>
  <si>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</si>
  <si>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</si>
  <si>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</si>
  <si>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</si>
  <si>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</si>
  <si>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</si>
  <si>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</si>
  <si>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</si>
  <si>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</si>
  <si>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</si>
  <si>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</si>
  <si>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</si>
  <si>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</si>
  <si>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</si>
  <si>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</si>
  <si>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</si>
  <si>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</si>
  <si>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</si>
  <si>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</si>
  <si>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</si>
  <si>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</si>
  <si>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</si>
  <si>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</si>
  <si>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</si>
  <si>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</si>
  <si>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</si>
  <si>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</si>
  <si>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</si>
  <si>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</si>
  <si>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</si>
  <si>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</si>
  <si>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</si>
  <si>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</si>
  <si>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</si>
  <si>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</si>
  <si>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</si>
  <si>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</si>
  <si>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</si>
  <si>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</si>
  <si>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</si>
  <si>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</si>
  <si>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</si>
  <si>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</si>
  <si>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</si>
  <si>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</si>
  <si>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</si>
  <si>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</si>
  <si>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</si>
  <si>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</si>
  <si>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</si>
  <si>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</si>
  <si>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</si>
  <si>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</si>
  <si>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</si>
  <si>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</si>
  <si>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</si>
  <si>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</si>
  <si>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</si>
  <si>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</si>
  <si>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</si>
  <si>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</si>
  <si>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</si>
  <si>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</si>
  <si>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</si>
  <si>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</si>
  <si>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</si>
  <si>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</si>
  <si>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</si>
  <si>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</si>
  <si>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</si>
  <si>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</si>
  <si>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</si>
  <si>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</si>
  <si>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</si>
  <si>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</si>
  <si>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</si>
  <si>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</si>
  <si>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</si>
  <si>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</si>
  <si>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</si>
  <si>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</si>
  <si>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</si>
  <si>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</si>
  <si>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</si>
  <si>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</si>
  <si>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</si>
  <si>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</si>
  <si>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</si>
  <si>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</si>
  <si>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</si>
  <si>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</si>
  <si>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</si>
  <si>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</si>
  <si>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</si>
  <si>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</si>
  <si>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</si>
  <si>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</si>
  <si>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</si>
  <si>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</si>
  <si>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</si>
  <si>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</si>
  <si>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</si>
  <si>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</si>
  <si>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</si>
  <si>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</si>
  <si>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</si>
  <si>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</si>
  <si>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</si>
  <si>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</si>
  <si>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</si>
  <si>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</si>
  <si>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</si>
  <si>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</si>
  <si>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</si>
  <si>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</si>
  <si>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</si>
  <si>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</si>
  <si>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</si>
  <si>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</si>
  <si>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</si>
  <si>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</si>
  <si>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</si>
  <si>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</si>
  <si>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</si>
  <si>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</si>
  <si>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</si>
  <si>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</si>
  <si>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</si>
  <si>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</si>
  <si>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</si>
  <si>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</si>
  <si>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</si>
  <si>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</si>
  <si>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</si>
  <si>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</si>
  <si>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</si>
  <si>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</si>
  <si>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</si>
  <si>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</si>
  <si>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</si>
  <si>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</si>
  <si>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</si>
  <si>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</si>
  <si>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</si>
  <si>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</si>
  <si>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</si>
  <si>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</si>
  <si>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</si>
  <si>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</si>
  <si>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</si>
  <si>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</si>
  <si>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</si>
  <si>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</si>
  <si>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</si>
  <si>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</si>
  <si>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</si>
  <si>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</si>
  <si>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</si>
  <si>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</si>
  <si>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</si>
  <si>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</si>
  <si>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</si>
  <si>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</si>
  <si>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</si>
  <si>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</si>
  <si>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</si>
  <si>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</si>
  <si>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</si>
  <si>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</si>
  <si>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</si>
  <si>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</si>
  <si>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</si>
  <si>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</si>
  <si>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</si>
  <si>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</si>
  <si>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</si>
  <si>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</si>
  <si>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</si>
  <si>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</si>
  <si>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</si>
  <si>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</si>
  <si>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</si>
  <si>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</si>
  <si>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</si>
  <si>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</si>
  <si>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</si>
  <si>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</si>
  <si>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</si>
  <si>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</si>
  <si>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</si>
  <si>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</si>
  <si>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</si>
  <si>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</si>
  <si>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</si>
  <si>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</si>
  <si>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</si>
  <si>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</si>
  <si>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</si>
  <si>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</si>
  <si>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</si>
  <si>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</si>
  <si>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</si>
  <si>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</si>
  <si>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</si>
  <si>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</si>
  <si>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</si>
  <si>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</si>
  <si>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</si>
  <si>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</si>
  <si>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</si>
  <si>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</si>
  <si>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</si>
  <si>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</si>
  <si>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</si>
  <si>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</si>
  <si>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</si>
  <si>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</si>
  <si>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</si>
  <si>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</si>
  <si>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</si>
  <si>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</si>
  <si>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</si>
  <si>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</si>
  <si>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</si>
  <si>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</si>
  <si>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</si>
  <si>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</si>
  <si>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</si>
  <si>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</si>
  <si>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</si>
  <si>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</si>
  <si>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</si>
  <si>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</si>
  <si>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</si>
  <si>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</si>
  <si>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</si>
  <si>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</si>
  <si>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</si>
  <si>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</si>
  <si>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</si>
  <si>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</si>
  <si>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</si>
  <si>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</si>
  <si>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</si>
  <si>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</si>
  <si>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</si>
  <si>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</si>
  <si>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</si>
  <si>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</si>
  <si>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</si>
  <si>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</si>
  <si>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</si>
  <si>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</si>
  <si>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</si>
  <si>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</si>
  <si>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</si>
  <si>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</si>
  <si>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</si>
  <si>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</si>
  <si>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</si>
  <si>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</si>
  <si>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</si>
  <si>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</si>
  <si>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</si>
  <si>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</si>
  <si>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</si>
  <si>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</si>
  <si>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</si>
  <si>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</si>
  <si>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</si>
  <si>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</si>
  <si>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</si>
  <si>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</si>
  <si>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</si>
  <si>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</si>
  <si>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</si>
  <si>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</si>
  <si>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</si>
  <si>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</si>
  <si>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</si>
  <si>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</si>
  <si>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</si>
  <si>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</si>
  <si>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</si>
  <si>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</si>
  <si>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</si>
  <si>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</si>
  <si>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</si>
  <si>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</si>
  <si>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</si>
  <si>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</si>
  <si>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</si>
  <si>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</si>
  <si>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</si>
  <si>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</si>
  <si>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</si>
  <si>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</si>
  <si>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</si>
  <si>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</si>
  <si>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</si>
  <si>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</si>
  <si>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</si>
  <si>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</si>
  <si>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</si>
  <si>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</si>
  <si>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</si>
  <si>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</si>
  <si>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</si>
  <si>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</si>
  <si>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</si>
  <si>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</si>
  <si>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</si>
  <si>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</si>
  <si>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</si>
  <si>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</si>
  <si>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</si>
  <si>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</si>
  <si>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</si>
  <si>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</si>
  <si>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</si>
  <si>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</si>
  <si>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</si>
  <si>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</si>
  <si>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</si>
  <si>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</si>
  <si>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</si>
  <si>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</si>
  <si>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</si>
  <si>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</si>
  <si>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</si>
  <si>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</si>
  <si>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</si>
  <si>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</si>
  <si>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</si>
  <si>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</si>
  <si>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</si>
  <si>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</si>
  <si>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</si>
  <si>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</si>
  <si>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</si>
  <si>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</si>
  <si>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</si>
  <si>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</si>
  <si>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</si>
  <si>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</si>
  <si>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</si>
  <si>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</si>
  <si>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</si>
  <si>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</si>
  <si>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</si>
  <si>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</si>
  <si>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</si>
  <si>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</si>
  <si>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</si>
  <si>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</si>
  <si>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</si>
  <si>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</si>
  <si>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</si>
  <si>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</si>
  <si>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</si>
  <si>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</si>
  <si>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</si>
  <si>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</si>
  <si>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</si>
  <si>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</si>
  <si>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</si>
  <si>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</si>
  <si>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</si>
  <si>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</si>
  <si>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</si>
  <si>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</si>
  <si>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</si>
  <si>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</si>
  <si>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</si>
  <si>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</si>
  <si>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</si>
  <si>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</si>
  <si>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</si>
  <si>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</si>
  <si>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</si>
  <si>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</si>
  <si>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</si>
  <si>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</si>
  <si>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</si>
  <si>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</si>
  <si>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</si>
  <si>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</si>
  <si>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</si>
  <si>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</si>
  <si>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</si>
  <si>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</si>
  <si>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</si>
  <si>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</si>
  <si>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</si>
  <si>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</si>
  <si>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</si>
  <si>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</si>
  <si>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</si>
  <si>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</si>
  <si>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</si>
  <si>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</si>
  <si>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</si>
  <si>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</si>
  <si>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</si>
  <si>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</si>
  <si>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</si>
  <si>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</si>
  <si>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</si>
  <si>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</si>
  <si>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</si>
  <si>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</si>
  <si>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</si>
  <si>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</si>
  <si>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</si>
  <si>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</si>
  <si>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</si>
  <si>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</si>
  <si>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</si>
  <si>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</si>
  <si>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</si>
  <si>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</si>
  <si>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</si>
  <si>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</si>
  <si>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</si>
  <si>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</si>
  <si>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</si>
  <si>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</si>
  <si>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</si>
  <si>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</si>
  <si>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</si>
  <si>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</si>
  <si>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</si>
  <si>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</si>
  <si>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</si>
  <si>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</si>
  <si>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</si>
  <si>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</si>
  <si>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</si>
  <si>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</si>
  <si>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</si>
  <si>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</si>
  <si>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</si>
  <si>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</si>
  <si>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</si>
  <si>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</si>
  <si>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</si>
  <si>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</si>
  <si>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</si>
  <si>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</si>
  <si>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</si>
  <si>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</si>
  <si>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</si>
  <si>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</si>
  <si>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</si>
  <si>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</si>
  <si>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</si>
  <si>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</si>
  <si>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</si>
  <si>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</si>
  <si>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</si>
  <si>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</si>
  <si>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</si>
  <si>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</si>
  <si>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</si>
  <si>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</si>
  <si>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</si>
  <si>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</si>
  <si>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</si>
  <si>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</si>
  <si>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</si>
  <si>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</si>
  <si>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</si>
  <si>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</si>
  <si>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</si>
  <si>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</si>
  <si>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</si>
  <si>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</si>
  <si>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</si>
  <si>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</si>
  <si>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</si>
  <si>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</si>
  <si>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</si>
  <si>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</si>
  <si>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</si>
  <si>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</si>
  <si>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</si>
  <si>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</si>
  <si>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</si>
  <si>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</si>
  <si>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</si>
  <si>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</si>
  <si>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</si>
  <si>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</si>
  <si>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</si>
  <si>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</si>
  <si>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</si>
  <si>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</si>
  <si>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</si>
  <si>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</si>
  <si>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</si>
  <si>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</si>
  <si>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</si>
  <si>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</si>
  <si>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</si>
  <si>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</si>
  <si>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</si>
  <si>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</si>
  <si>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</si>
  <si>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</si>
  <si>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</si>
  <si>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</si>
  <si>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</si>
  <si>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</si>
  <si>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</si>
  <si>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</si>
  <si>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</si>
  <si>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</si>
  <si>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</si>
  <si>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</si>
  <si>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</si>
  <si>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</si>
  <si>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</si>
  <si>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</si>
  <si>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</si>
  <si>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</si>
  <si>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</si>
  <si>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</si>
  <si>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</si>
  <si>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</si>
  <si>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</si>
  <si>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</si>
  <si>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</si>
  <si>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</si>
  <si>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</si>
  <si>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</si>
  <si>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</si>
  <si>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</si>
  <si>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</si>
  <si>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</si>
  <si>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</si>
  <si>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</si>
  <si>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</si>
  <si>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</si>
  <si>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</si>
  <si>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</si>
  <si>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</si>
  <si>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</si>
  <si>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</si>
  <si>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</si>
  <si>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</si>
  <si>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</si>
  <si>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</si>
  <si>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</si>
  <si>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</si>
  <si>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</si>
  <si>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</si>
  <si>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</si>
  <si>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</si>
  <si>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</si>
  <si>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</si>
  <si>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</si>
  <si>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</si>
  <si>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</si>
  <si>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</si>
  <si>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</si>
  <si>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</si>
  <si>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</si>
  <si>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</si>
  <si>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</si>
  <si>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</si>
  <si>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</si>
  <si>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</si>
  <si>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</si>
  <si>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</si>
  <si>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</si>
  <si>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</si>
  <si>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</si>
  <si>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</si>
  <si>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</si>
  <si>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</si>
  <si>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</si>
  <si>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</si>
  <si>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</si>
  <si>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</si>
  <si>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</si>
  <si>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</si>
  <si>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</si>
  <si>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</si>
  <si>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</si>
  <si>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</si>
  <si>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</si>
  <si>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</si>
  <si>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</si>
  <si>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</si>
  <si>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</si>
  <si>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</si>
  <si>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</si>
  <si>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</si>
  <si>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</si>
  <si>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</si>
  <si>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</si>
  <si>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</si>
  <si>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</si>
  <si>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</si>
  <si>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</si>
  <si>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</si>
  <si>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</si>
  <si>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</si>
  <si>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</si>
  <si>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</si>
  <si>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</si>
  <si>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</si>
  <si>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</si>
  <si>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</si>
  <si>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</si>
  <si>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</si>
  <si>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</si>
  <si>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</si>
  <si>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</si>
  <si>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</si>
  <si>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</si>
  <si>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</si>
  <si>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</si>
  <si>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</si>
  <si>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</si>
  <si>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</si>
  <si>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</si>
  <si>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</si>
  <si>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</si>
  <si>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</si>
  <si>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</si>
  <si>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</si>
  <si>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</si>
  <si>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</si>
  <si>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</si>
  <si>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</si>
  <si>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</si>
  <si>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</si>
  <si>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</si>
  <si>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</si>
  <si>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</si>
  <si>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</si>
  <si>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</si>
  <si>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</si>
  <si>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</si>
  <si>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</si>
  <si>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</si>
  <si>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</si>
  <si>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</si>
  <si>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</si>
  <si>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</si>
  <si>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</si>
  <si>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</si>
  <si>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</si>
  <si>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</si>
  <si>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</si>
  <si>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</si>
  <si>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</si>
  <si>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</si>
  <si>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</si>
  <si>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</si>
  <si>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</si>
  <si>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</si>
  <si>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</si>
  <si>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</si>
  <si>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</si>
  <si>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</si>
  <si>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</si>
  <si>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</si>
  <si>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</si>
  <si>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</si>
  <si>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</si>
  <si>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</si>
  <si>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</si>
  <si>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</si>
  <si>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</si>
  <si>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</si>
  <si>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</si>
  <si>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</si>
  <si>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</si>
  <si>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</si>
  <si>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</si>
  <si>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</si>
  <si>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</si>
  <si>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</si>
  <si>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</si>
  <si>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</si>
  <si>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</si>
  <si>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</si>
  <si>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</si>
  <si>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</si>
  <si>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</si>
  <si>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</si>
  <si>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</si>
  <si>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</si>
  <si>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</si>
  <si>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</si>
  <si>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</si>
  <si>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</si>
  <si>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</si>
  <si>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</si>
  <si>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</si>
  <si>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</si>
  <si>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</si>
  <si>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</si>
  <si>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</si>
  <si>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</si>
  <si>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</si>
  <si>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</si>
  <si>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</si>
  <si>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</si>
  <si>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</si>
  <si>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</si>
  <si>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</si>
  <si>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</si>
  <si>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</si>
  <si>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</si>
  <si>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</si>
  <si>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</si>
  <si>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</si>
  <si>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</si>
  <si>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</si>
  <si>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</si>
  <si>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</si>
  <si>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</si>
  <si>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</si>
  <si>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</si>
  <si>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</si>
  <si>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</si>
  <si>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</si>
  <si>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</si>
  <si>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</si>
  <si>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</si>
  <si>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</si>
  <si>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</si>
  <si>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</si>
  <si>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</si>
  <si>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</si>
  <si>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</si>
  <si>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</si>
  <si>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</si>
  <si>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</si>
  <si>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</si>
  <si>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</si>
  <si>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</si>
  <si>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</si>
  <si>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</si>
  <si>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</si>
  <si>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</si>
  <si>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</si>
  <si>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</si>
  <si>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</si>
  <si>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</si>
  <si>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</si>
  <si>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</si>
  <si>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</si>
  <si>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</si>
  <si>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</si>
  <si>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</si>
  <si>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</si>
  <si>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</si>
  <si>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</si>
  <si>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</si>
  <si>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</si>
  <si>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</si>
  <si>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</si>
  <si>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</si>
  <si>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</si>
  <si>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</si>
  <si>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</si>
  <si>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</si>
  <si>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</si>
  <si>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</si>
  <si>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</si>
  <si>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</si>
  <si>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</si>
  <si>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</si>
  <si>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</si>
  <si>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</si>
  <si>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</si>
  <si>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</si>
  <si>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</si>
  <si>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</si>
  <si>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</si>
  <si>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</si>
  <si>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</si>
  <si>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</si>
  <si>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</si>
  <si>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</si>
  <si>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</si>
  <si>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</si>
  <si>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</si>
  <si>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</si>
  <si>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</si>
  <si>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</si>
  <si>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</si>
  <si>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</si>
  <si>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</si>
  <si>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</si>
  <si>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</si>
  <si>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</si>
  <si>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</si>
  <si>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</si>
  <si>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</si>
  <si>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</si>
  <si>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</si>
  <si>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</si>
  <si>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</si>
  <si>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</si>
  <si>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</si>
  <si>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</si>
  <si>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</si>
  <si>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</si>
  <si>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</si>
  <si>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</si>
  <si>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</si>
  <si>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</si>
  <si>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</si>
  <si>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</si>
  <si>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</si>
  <si>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</si>
  <si>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</si>
  <si>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</si>
  <si>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</si>
  <si>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</si>
  <si>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</si>
  <si>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</si>
  <si>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</si>
  <si>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</si>
  <si>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</si>
  <si>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</si>
  <si>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</si>
  <si>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</si>
  <si>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</si>
  <si>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</si>
  <si>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</si>
  <si>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</si>
  <si>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</si>
  <si>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</si>
  <si>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</si>
  <si>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</si>
  <si>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</si>
  <si>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</si>
  <si>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</si>
  <si>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</si>
  <si>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</si>
  <si>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</si>
  <si>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</si>
  <si>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</si>
  <si>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</si>
  <si>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</si>
  <si>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</si>
  <si>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</si>
  <si>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</si>
  <si>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</si>
  <si>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</si>
  <si>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</si>
  <si>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</si>
  <si>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</si>
  <si>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</si>
  <si>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</si>
  <si>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</si>
  <si>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</si>
  <si>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</si>
  <si>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</si>
  <si>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</si>
  <si>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</si>
  <si>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</si>
  <si>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</si>
  <si>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</si>
  <si>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</si>
  <si>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</si>
  <si>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</si>
  <si>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</si>
  <si>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</si>
  <si>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</si>
  <si>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</si>
  <si>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</si>
  <si>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</si>
  <si>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</si>
  <si>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</si>
  <si>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</si>
  <si>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</si>
  <si>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</si>
  <si>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</si>
  <si>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</si>
  <si>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</si>
  <si>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</si>
  <si>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</si>
  <si>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</si>
  <si>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</si>
  <si>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</si>
  <si>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</si>
  <si>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</si>
  <si>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</si>
  <si>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</si>
  <si>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</si>
  <si>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</si>
  <si>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</si>
  <si>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</si>
  <si>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</si>
  <si>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</si>
  <si>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</si>
  <si>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</si>
  <si>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</si>
  <si>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</si>
  <si>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</si>
  <si>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</si>
  <si>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</si>
  <si>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</si>
  <si>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</si>
  <si>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</si>
  <si>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</si>
  <si>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</si>
  <si>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</si>
  <si>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</si>
  <si>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</si>
  <si>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</si>
  <si>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</si>
  <si>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</si>
  <si>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</si>
  <si>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</si>
  <si>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</si>
  <si>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</si>
  <si>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</si>
  <si>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</si>
  <si>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</si>
  <si>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</si>
  <si>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</si>
  <si>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</si>
  <si>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</si>
  <si>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</si>
  <si>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</si>
  <si>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</si>
  <si>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</si>
  <si>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</si>
  <si>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</si>
  <si>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</si>
  <si>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</si>
  <si>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</si>
  <si>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</si>
  <si>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</si>
  <si>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</si>
  <si>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</si>
  <si>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</si>
  <si>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</si>
  <si>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</si>
  <si>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</si>
  <si>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</si>
  <si>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</si>
  <si>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</si>
  <si>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</si>
  <si>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</si>
  <si>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</si>
  <si>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</si>
  <si>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</si>
  <si>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</si>
  <si>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</si>
  <si>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</si>
  <si>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</si>
  <si>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</si>
  <si>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</si>
  <si>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</si>
  <si>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</si>
  <si>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</si>
  <si>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</si>
  <si>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</si>
  <si>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</si>
  <si>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</si>
  <si>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</si>
  <si>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</si>
  <si>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</si>
  <si>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</si>
  <si>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</si>
  <si>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</si>
  <si>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</si>
  <si>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</si>
  <si>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</si>
  <si>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</si>
  <si>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</si>
  <si>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</si>
  <si>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</si>
  <si>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</si>
  <si>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</si>
  <si>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</si>
  <si>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</si>
  <si>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</si>
  <si>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</si>
  <si>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</si>
  <si>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</si>
  <si>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</si>
  <si>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</si>
  <si>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</si>
  <si>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</si>
  <si>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</si>
  <si>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</si>
  <si>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</si>
  <si>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</si>
  <si>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</si>
  <si>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</si>
  <si>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</si>
  <si>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</si>
  <si>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</si>
  <si>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</si>
  <si>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</si>
  <si>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</si>
  <si>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</si>
  <si>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</si>
  <si>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</si>
  <si>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</si>
  <si>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</si>
  <si>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</si>
  <si>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</si>
  <si>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</si>
  <si>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</si>
  <si>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</si>
  <si>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</si>
  <si>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</si>
  <si>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</si>
  <si>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</si>
  <si>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</si>
  <si>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</si>
  <si>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</si>
  <si>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</si>
  <si>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</si>
  <si>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</si>
  <si>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</si>
  <si>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</si>
  <si>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</si>
  <si>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</si>
  <si>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</si>
  <si>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</si>
  <si>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</si>
  <si>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</si>
  <si>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</si>
  <si>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</si>
  <si>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</si>
  <si>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</si>
  <si>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</si>
  <si>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</si>
  <si>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</si>
  <si>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</si>
  <si>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</si>
  <si>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</si>
  <si>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</si>
  <si>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</si>
  <si>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</si>
  <si>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</si>
  <si>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</si>
  <si>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</si>
  <si>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</si>
  <si>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</si>
  <si>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</si>
  <si>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</si>
  <si>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</si>
  <si>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</si>
  <si>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</si>
  <si>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</si>
  <si>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</si>
  <si>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</si>
  <si>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</si>
  <si>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</si>
  <si>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</si>
  <si>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</si>
  <si>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</si>
  <si>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</si>
  <si>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</si>
  <si>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</si>
  <si>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</si>
  <si>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</si>
  <si>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</si>
  <si>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</si>
  <si>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</si>
  <si>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</si>
  <si>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</si>
  <si>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</si>
  <si>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</si>
  <si>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</si>
  <si>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</si>
  <si>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</si>
  <si>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</si>
  <si>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</si>
  <si>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</si>
  <si>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</si>
  <si>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</si>
  <si>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</si>
  <si>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</si>
  <si>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</si>
  <si>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</si>
  <si>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</si>
  <si>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</si>
  <si>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</si>
  <si>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</si>
  <si>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</si>
  <si>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</si>
  <si>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</si>
  <si>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</si>
  <si>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</si>
  <si>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</si>
  <si>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</si>
  <si>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</si>
  <si>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</si>
  <si>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</si>
  <si>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</si>
  <si>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</si>
  <si>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</si>
  <si>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</si>
  <si>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</si>
  <si>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</si>
  <si>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</si>
  <si>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</si>
  <si>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</si>
  <si>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</si>
  <si>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</si>
  <si>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</si>
  <si>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</si>
  <si>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</si>
  <si>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</si>
  <si>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</si>
  <si>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</si>
  <si>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</si>
  <si>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</si>
  <si>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</si>
  <si>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</si>
  <si>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</si>
  <si>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</si>
  <si>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</si>
  <si>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</si>
  <si>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</si>
  <si>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</si>
  <si>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</si>
  <si>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</si>
  <si>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</si>
  <si>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</si>
  <si>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</si>
  <si>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</si>
  <si>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</si>
  <si>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</si>
  <si>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</si>
  <si>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</si>
  <si>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</si>
  <si>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</si>
  <si>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</si>
  <si>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</si>
  <si>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</si>
  <si>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</si>
  <si>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</si>
  <si>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</si>
  <si>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</si>
  <si>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</si>
  <si>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</si>
  <si>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</si>
  <si>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</si>
  <si>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</si>
  <si>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</si>
  <si>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</si>
  <si>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</si>
  <si>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</si>
  <si>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</si>
  <si>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</si>
  <si>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</si>
  <si>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</si>
  <si>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</si>
  <si>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</si>
  <si>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</si>
  <si>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</si>
  <si>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</si>
  <si>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</si>
  <si>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</si>
  <si>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</si>
  <si>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</si>
  <si>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</si>
  <si>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</si>
  <si>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</si>
  <si>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</si>
  <si>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</si>
  <si>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</si>
  <si>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</si>
  <si>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</si>
  <si>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</si>
  <si>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</si>
  <si>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</si>
  <si>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</si>
  <si>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</si>
  <si>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</si>
  <si>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</si>
  <si>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</si>
  <si>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</si>
  <si>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</si>
  <si>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</si>
  <si>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</si>
  <si>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</si>
  <si>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</si>
  <si>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</si>
  <si>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</si>
  <si>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</si>
  <si>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</si>
  <si>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</si>
  <si>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</si>
  <si>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</si>
  <si>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</si>
  <si>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</si>
  <si>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</si>
  <si>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</si>
  <si>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</si>
  <si>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</si>
  <si>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</si>
  <si>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</si>
  <si>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</si>
  <si>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</si>
  <si>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</si>
  <si>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</si>
  <si>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</si>
  <si>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</si>
  <si>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</si>
  <si>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</si>
  <si>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</si>
  <si>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</si>
  <si>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</si>
  <si>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</si>
  <si>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</si>
  <si>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</si>
  <si>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</si>
  <si>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</si>
  <si>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</si>
  <si>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</si>
  <si>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</si>
  <si>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</si>
  <si>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</si>
  <si>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</si>
  <si>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</si>
  <si>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</si>
  <si>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</si>
  <si>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</si>
  <si>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</si>
  <si>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</si>
  <si>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</si>
  <si>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</si>
  <si>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</si>
  <si>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</si>
  <si>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</si>
  <si>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</si>
  <si>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</si>
  <si>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</si>
  <si>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</si>
  <si>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</si>
  <si>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</si>
  <si>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</si>
  <si>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</si>
  <si>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</si>
  <si>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</si>
  <si>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</si>
  <si>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</si>
  <si>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</si>
  <si>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</si>
  <si>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</si>
  <si>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</si>
  <si>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</si>
  <si>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</si>
  <si>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</si>
  <si>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</si>
  <si>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</si>
  <si>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</si>
  <si>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</si>
  <si>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</si>
  <si>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</si>
  <si>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</si>
  <si>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</si>
  <si>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</si>
  <si>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</si>
  <si>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</si>
  <si>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</si>
  <si>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</si>
  <si>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</si>
  <si>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</si>
  <si>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</si>
  <si>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</si>
  <si>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</si>
  <si>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</si>
  <si>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</si>
  <si>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</si>
  <si>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</si>
  <si>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</si>
  <si>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</si>
  <si>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</si>
  <si>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</si>
  <si>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</si>
  <si>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</si>
  <si>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</si>
  <si>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</si>
  <si>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</si>
  <si>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</si>
  <si>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</si>
  <si>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</si>
  <si>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</si>
  <si>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</si>
  <si>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</si>
  <si>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</si>
  <si>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</si>
  <si>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</si>
  <si>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</si>
  <si>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</si>
  <si>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</si>
  <si>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</si>
  <si>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</si>
  <si>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</si>
  <si>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</si>
  <si>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</si>
  <si>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</si>
  <si>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</si>
  <si>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</si>
  <si>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</si>
  <si>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</si>
  <si>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</si>
  <si>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</si>
  <si>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</si>
  <si>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</si>
  <si>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</si>
  <si>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</si>
  <si>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</si>
  <si>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</si>
  <si>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</si>
  <si>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</si>
  <si>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</si>
  <si>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</si>
  <si>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</si>
  <si>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</si>
  <si>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</si>
  <si>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</si>
  <si>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</si>
  <si>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</si>
  <si>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</si>
  <si>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</si>
  <si>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</si>
  <si>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</si>
  <si>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</si>
  <si>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</si>
  <si>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</si>
  <si>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</si>
  <si>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</si>
  <si>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</si>
  <si>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</si>
  <si>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</si>
  <si>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</si>
  <si>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</si>
  <si>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</si>
  <si>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</si>
  <si>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</si>
  <si>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</si>
  <si>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</si>
  <si>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</si>
  <si>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</si>
  <si>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</si>
  <si>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</si>
  <si>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</si>
  <si>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</si>
  <si>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</si>
  <si>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</si>
  <si>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</si>
  <si>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</si>
  <si>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</si>
  <si>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</si>
  <si>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</si>
  <si>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</si>
  <si>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</si>
  <si>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</si>
  <si>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</si>
  <si>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</si>
  <si>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</si>
  <si>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</si>
  <si>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</si>
  <si>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</si>
  <si>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</si>
  <si>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</si>
  <si>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</si>
  <si>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</si>
  <si>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</si>
  <si>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</si>
  <si>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</si>
  <si>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</si>
  <si>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</si>
  <si>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</si>
  <si>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</si>
  <si>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</si>
  <si>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</si>
  <si>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</si>
  <si>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</si>
  <si>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</si>
  <si>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</si>
  <si>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</si>
  <si>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</si>
  <si>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</si>
  <si>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</si>
  <si>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</si>
  <si>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</si>
  <si>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</si>
  <si>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</si>
  <si>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</si>
  <si>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</si>
  <si>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</si>
  <si>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</si>
  <si>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</si>
  <si>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</si>
  <si>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</si>
  <si>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</si>
  <si>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</si>
  <si>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</si>
  <si>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</si>
  <si>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</si>
  <si>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</si>
  <si>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</si>
  <si>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</si>
  <si>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</si>
  <si>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</si>
  <si>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</si>
  <si>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</si>
  <si>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</si>
  <si>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</si>
  <si>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</si>
  <si>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</si>
  <si>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</si>
  <si>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</si>
  <si>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</si>
  <si>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</si>
  <si>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</si>
  <si>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</si>
  <si>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</si>
  <si>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</si>
  <si>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</si>
  <si>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</si>
  <si>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</si>
  <si>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</si>
  <si>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</si>
  <si>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</si>
  <si>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</si>
  <si>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</si>
  <si>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</si>
  <si>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</si>
  <si>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</si>
  <si>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</si>
  <si>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</si>
  <si>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</si>
  <si>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</si>
  <si>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</si>
  <si>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</si>
  <si>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</si>
  <si>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</si>
  <si>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</si>
  <si>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</si>
  <si>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</si>
  <si>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</si>
  <si>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</si>
  <si>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</si>
  <si>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</si>
  <si>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</si>
  <si>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</si>
  <si>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</si>
  <si>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</si>
  <si>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</si>
  <si>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</si>
  <si>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</si>
  <si>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</si>
  <si>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</si>
  <si>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</si>
  <si>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</si>
  <si>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</si>
  <si>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</si>
  <si>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</si>
  <si>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</si>
  <si>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</si>
  <si>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</si>
  <si>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</si>
  <si>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</si>
  <si>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</si>
  <si>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</si>
  <si>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</si>
  <si>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</si>
  <si>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</si>
  <si>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</si>
  <si>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</si>
  <si>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</si>
  <si>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</si>
  <si>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</si>
  <si>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</si>
  <si>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</si>
  <si>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</si>
  <si>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</si>
  <si>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</si>
  <si>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</si>
  <si>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</si>
  <si>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</si>
  <si>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</si>
  <si>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</si>
  <si>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</si>
  <si>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</si>
  <si>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</si>
  <si>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</si>
  <si>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</si>
  <si>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</si>
  <si>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</si>
  <si>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</si>
  <si>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</si>
  <si>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</si>
  <si>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</si>
  <si>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</si>
  <si>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</si>
  <si>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</si>
  <si>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</si>
  <si>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</si>
  <si>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</si>
  <si>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</si>
  <si>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</si>
  <si>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</si>
  <si>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</si>
  <si>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</si>
  <si>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</si>
  <si>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</si>
  <si>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</si>
  <si>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</si>
  <si>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</si>
  <si>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</si>
  <si>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</si>
  <si>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</si>
  <si>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</si>
  <si>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</si>
  <si>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</si>
  <si>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</si>
  <si>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</si>
  <si>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</si>
  <si>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</si>
  <si>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</si>
  <si>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</si>
  <si>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</si>
  <si>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</si>
  <si>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</si>
  <si>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</si>
  <si>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</si>
  <si>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</si>
  <si>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</si>
  <si>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</si>
  <si>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</si>
  <si>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</si>
  <si>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</si>
  <si>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</si>
  <si>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</si>
  <si>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</si>
  <si>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</si>
  <si>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</si>
  <si>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</si>
  <si>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</si>
  <si>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</si>
  <si>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</si>
  <si>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</si>
  <si>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</si>
  <si>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</si>
  <si>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</si>
  <si>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</si>
  <si>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</si>
  <si>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</si>
  <si>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</si>
  <si>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</si>
  <si>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</si>
  <si>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</si>
  <si>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</si>
  <si>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</si>
  <si>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</si>
  <si>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</si>
  <si>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</si>
  <si>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</si>
  <si>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</si>
  <si>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</si>
  <si>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</si>
  <si>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</si>
  <si>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</si>
  <si>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</si>
  <si>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</si>
  <si>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</si>
  <si>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</si>
  <si>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</si>
  <si>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</si>
  <si>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</si>
  <si>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</si>
  <si>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</si>
  <si>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</si>
  <si>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</si>
  <si>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</si>
  <si>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</si>
  <si>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</si>
  <si>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</si>
  <si>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</si>
  <si>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</si>
  <si>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</si>
  <si>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</si>
  <si>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</si>
  <si>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</si>
  <si>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</si>
  <si>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</si>
  <si>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</si>
  <si>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</si>
  <si>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</si>
  <si>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</si>
  <si>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</si>
  <si>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</si>
  <si>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</si>
  <si>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</si>
  <si>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</si>
  <si>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</si>
  <si>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</si>
  <si>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</si>
  <si>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</si>
  <si>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</si>
  <si>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</si>
  <si>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</si>
  <si>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</si>
  <si>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</si>
  <si>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</si>
  <si>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</si>
  <si>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</si>
  <si>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</si>
  <si>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</si>
  <si>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</si>
  <si>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</si>
  <si>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</si>
  <si>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</si>
  <si>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</si>
  <si>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</si>
  <si>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</si>
  <si>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</si>
  <si>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</si>
  <si>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</si>
  <si>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</si>
  <si>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</si>
  <si>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</si>
  <si>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</si>
  <si>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</si>
  <si>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</si>
  <si>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</si>
  <si>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</si>
  <si>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</si>
  <si>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</si>
  <si>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</si>
  <si>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</si>
  <si>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</si>
  <si>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</si>
  <si>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</si>
  <si>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</si>
  <si>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</si>
  <si>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</si>
  <si>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</si>
  <si>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</si>
  <si>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</si>
  <si>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</si>
  <si>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</si>
  <si>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</si>
  <si>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</si>
  <si>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</si>
  <si>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</si>
  <si>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</si>
  <si>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</si>
  <si>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</si>
  <si>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</si>
  <si>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</si>
  <si>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</si>
  <si>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</si>
  <si>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</si>
  <si>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</si>
  <si>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</si>
  <si>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</si>
  <si>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</si>
  <si>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</si>
  <si>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</si>
  <si>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</si>
  <si>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</si>
  <si>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</si>
  <si>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</si>
  <si>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</si>
  <si>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</si>
  <si>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</si>
  <si>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</si>
  <si>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</si>
  <si>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</si>
  <si>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</si>
  <si>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</si>
  <si>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</si>
  <si>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</si>
  <si>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</si>
  <si>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</si>
  <si>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</si>
  <si>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</si>
  <si>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</si>
  <si>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</si>
  <si>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</si>
  <si>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</si>
  <si>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</si>
  <si>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</si>
  <si>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</si>
  <si>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</si>
  <si>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</si>
  <si>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</si>
  <si>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</si>
  <si>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</si>
  <si>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</si>
  <si>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</si>
  <si>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</si>
  <si>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</si>
  <si>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</si>
  <si>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</si>
  <si>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</si>
  <si>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</si>
  <si>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</si>
  <si>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</si>
  <si>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</si>
  <si>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</si>
  <si>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</si>
  <si>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</si>
  <si>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</si>
  <si>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</si>
  <si>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</si>
  <si>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</si>
  <si>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</si>
  <si>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</si>
  <si>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</si>
  <si>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</si>
  <si>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</si>
  <si>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</si>
  <si>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</si>
  <si>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</si>
  <si>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</si>
  <si>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</si>
  <si>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</si>
  <si>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</si>
  <si>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</si>
  <si>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</si>
  <si>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</si>
  <si>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</si>
  <si>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</si>
  <si>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</si>
  <si>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</si>
  <si>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</si>
  <si>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</si>
  <si>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</si>
  <si>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</si>
  <si>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</si>
  <si>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</si>
  <si>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</si>
  <si>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</si>
  <si>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</si>
  <si>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</si>
  <si>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</si>
  <si>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</si>
  <si>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</si>
  <si>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</si>
  <si>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</si>
  <si>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</si>
  <si>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</si>
  <si>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</si>
  <si>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</si>
  <si>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</si>
  <si>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</si>
  <si>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</si>
  <si>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</si>
  <si>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</si>
  <si>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</si>
  <si>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</si>
  <si>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</si>
  <si>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</si>
  <si>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</si>
  <si>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</si>
  <si>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</si>
  <si>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</si>
  <si>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</si>
  <si>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</si>
  <si>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</si>
  <si>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</si>
  <si>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</si>
  <si>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</si>
  <si>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</si>
  <si>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</si>
  <si>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</si>
  <si>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</si>
  <si>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</si>
  <si>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</si>
  <si>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</si>
  <si>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</si>
  <si>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</si>
  <si>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</si>
  <si>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</si>
  <si>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</si>
  <si>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</si>
  <si>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</si>
  <si>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</si>
  <si>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</si>
  <si>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</si>
  <si>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</si>
  <si>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</si>
  <si>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</si>
  <si>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</si>
  <si>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</si>
  <si>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</si>
  <si>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</si>
  <si>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</si>
  <si>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</si>
  <si>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</si>
  <si>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</si>
  <si>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</si>
  <si>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</si>
  <si>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</si>
  <si>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</si>
  <si>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</si>
  <si>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</si>
  <si>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</si>
  <si>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</si>
  <si>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</si>
  <si>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</si>
  <si>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</si>
  <si>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</si>
  <si>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</si>
  <si>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</si>
  <si>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</si>
  <si>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</si>
  <si>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</si>
  <si>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</si>
  <si>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</si>
  <si>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</si>
  <si>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</si>
  <si>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</si>
  <si>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</si>
  <si>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</si>
  <si>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</si>
  <si>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</si>
  <si>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</si>
  <si>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</si>
  <si>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</si>
  <si>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</si>
  <si>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</si>
  <si>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</si>
  <si>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</si>
  <si>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</si>
  <si>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</si>
  <si>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</si>
  <si>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</si>
  <si>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</si>
  <si>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</si>
  <si>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</si>
  <si>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</si>
  <si>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</si>
  <si>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</si>
  <si>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</si>
  <si>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</si>
  <si>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</si>
  <si>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</si>
  <si>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</si>
  <si>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</si>
  <si>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</si>
  <si>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</si>
  <si>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</si>
  <si>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</si>
  <si>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</si>
  <si>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</si>
  <si>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</si>
  <si>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</si>
  <si>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</si>
  <si>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</si>
  <si>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</si>
  <si>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</si>
  <si>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</si>
  <si>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</si>
  <si>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</si>
  <si>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</si>
  <si>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</si>
  <si>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</si>
  <si>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</si>
  <si>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</si>
  <si>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</si>
  <si>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</si>
  <si>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</si>
  <si>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</si>
  <si>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</si>
  <si>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</si>
  <si>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</si>
  <si>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</si>
  <si>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</si>
  <si>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</si>
  <si>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</si>
  <si>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</si>
  <si>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</si>
  <si>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</si>
  <si>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</si>
  <si>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</si>
  <si>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</si>
  <si>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</si>
  <si>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</si>
  <si>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</si>
  <si>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</si>
  <si>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</si>
  <si>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</si>
  <si>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</si>
  <si>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</si>
  <si>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</si>
  <si>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</si>
  <si>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</si>
  <si>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</si>
  <si>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</si>
  <si>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</si>
  <si>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</si>
  <si>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</si>
  <si>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</si>
  <si>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</si>
  <si>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</si>
  <si>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</si>
  <si>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</si>
  <si>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</si>
  <si>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</si>
  <si>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</si>
  <si>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</si>
  <si>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</si>
  <si>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</si>
  <si>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</si>
  <si>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</si>
  <si>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</si>
  <si>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</si>
  <si>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</si>
  <si>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</si>
  <si>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</si>
  <si>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</si>
  <si>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</si>
  <si>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</si>
  <si>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</si>
  <si>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</si>
  <si>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</si>
  <si>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</si>
  <si>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</si>
  <si>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</si>
  <si>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</si>
  <si>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</si>
  <si>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</si>
  <si>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</si>
  <si>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</si>
  <si>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</si>
  <si>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</si>
  <si>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</si>
  <si>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</si>
  <si>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</si>
  <si>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</si>
  <si>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</si>
  <si>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</si>
  <si>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</si>
  <si>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</si>
  <si>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</si>
  <si>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</si>
  <si>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</si>
  <si>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</si>
  <si>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</si>
  <si>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</si>
  <si>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</si>
  <si>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</si>
  <si>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</si>
  <si>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</si>
  <si>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</si>
  <si>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</si>
  <si>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</si>
  <si>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</si>
  <si>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</si>
  <si>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</si>
  <si>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</si>
  <si>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</si>
  <si>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</si>
  <si>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</si>
  <si>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</si>
  <si>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</si>
  <si>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</si>
  <si>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</si>
  <si>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</si>
  <si>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</si>
  <si>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</si>
  <si>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</si>
  <si>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</si>
  <si>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</si>
  <si>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</si>
  <si>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</si>
  <si>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</si>
  <si>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</si>
  <si>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</si>
  <si>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</si>
  <si>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</si>
  <si>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</si>
  <si>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</si>
  <si>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</si>
  <si>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</si>
  <si>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</si>
  <si>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</si>
  <si>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</si>
  <si>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</si>
  <si>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</si>
  <si>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</si>
  <si>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</si>
  <si>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</si>
  <si>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</si>
  <si>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</si>
  <si>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</si>
  <si>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</si>
  <si>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</si>
  <si>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</si>
  <si>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</si>
  <si>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</si>
  <si>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</si>
  <si>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</si>
  <si>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</si>
  <si>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</si>
  <si>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</si>
  <si>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</si>
  <si>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</si>
  <si>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</si>
  <si>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</si>
  <si>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</si>
  <si>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</si>
  <si>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</si>
  <si>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</si>
  <si>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</si>
  <si>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</si>
  <si>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</si>
  <si>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</si>
  <si>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</si>
  <si>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</si>
  <si>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</si>
  <si>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</si>
  <si>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</si>
  <si>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</si>
  <si>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</si>
  <si>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</si>
  <si>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</si>
  <si>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</si>
  <si>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</si>
  <si>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</si>
  <si>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</si>
  <si>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</si>
  <si>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</si>
  <si>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</si>
  <si>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</si>
  <si>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</si>
  <si>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</si>
  <si>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</si>
  <si>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</si>
  <si>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</si>
  <si>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</si>
  <si>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</si>
  <si>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</si>
  <si>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</si>
  <si>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</si>
  <si>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</si>
  <si>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</si>
  <si>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</si>
  <si>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</si>
  <si>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</si>
  <si>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</si>
  <si>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</si>
  <si>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</si>
  <si>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</si>
  <si>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</si>
  <si>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</si>
  <si>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</si>
  <si>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</si>
  <si>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</si>
  <si>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</si>
  <si>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</si>
  <si>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</si>
  <si>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</si>
  <si>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</si>
  <si>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</si>
  <si>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</si>
  <si>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</si>
  <si>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</si>
  <si>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</si>
  <si>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</si>
  <si>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</si>
  <si>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</si>
  <si>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</si>
  <si>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</si>
  <si>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</si>
  <si>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</si>
  <si>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</si>
  <si>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</si>
  <si>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</si>
  <si>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</si>
  <si>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</si>
  <si>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</si>
  <si>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</si>
  <si>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</si>
  <si>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</si>
  <si>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</si>
  <si>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</si>
  <si>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</si>
  <si>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</si>
  <si>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</si>
  <si>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</si>
  <si>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</si>
  <si>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</si>
  <si>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</si>
  <si>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</si>
  <si>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</si>
  <si>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</si>
  <si>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</si>
  <si>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</si>
  <si>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</si>
  <si>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</si>
  <si>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</si>
  <si>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</si>
  <si>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</si>
  <si>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</si>
  <si>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</si>
  <si>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</si>
  <si>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</si>
  <si>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</si>
  <si>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</si>
  <si>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</si>
  <si>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</si>
  <si>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</si>
  <si>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</si>
  <si>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</si>
  <si>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</si>
  <si>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</si>
  <si>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</si>
  <si>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</si>
  <si>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</si>
  <si>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</si>
  <si>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</si>
  <si>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</si>
  <si>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</si>
  <si>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</si>
  <si>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</si>
  <si>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</si>
  <si>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</si>
  <si>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</si>
  <si>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</si>
  <si>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</si>
  <si>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</si>
  <si>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</si>
  <si>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</si>
  <si>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</si>
  <si>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</si>
  <si>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</si>
  <si>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</si>
  <si>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</si>
  <si>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</si>
  <si>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</si>
  <si>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</si>
  <si>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</si>
  <si>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</si>
  <si>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</si>
  <si>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</si>
  <si>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</si>
  <si>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</si>
  <si>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</si>
  <si>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</si>
  <si>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</si>
  <si>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</si>
  <si>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</si>
  <si>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</si>
  <si>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</si>
  <si>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</si>
  <si>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</si>
  <si>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</si>
  <si>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</si>
  <si>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</si>
  <si>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</si>
  <si>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</si>
  <si>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</si>
  <si>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</si>
  <si>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</si>
  <si>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</si>
  <si>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</si>
  <si>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</si>
  <si>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</si>
  <si>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</si>
  <si>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</si>
  <si>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</si>
  <si>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</si>
  <si>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</si>
  <si>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</si>
  <si>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</si>
  <si>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</si>
  <si>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</si>
  <si>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</si>
  <si>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</si>
  <si>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</si>
  <si>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</si>
  <si>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</si>
  <si>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</si>
  <si>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</si>
  <si>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</si>
  <si>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</si>
  <si>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</si>
  <si>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</si>
  <si>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</si>
  <si>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</si>
  <si>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</si>
  <si>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</si>
  <si>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</si>
  <si>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</si>
  <si>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</si>
  <si>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</si>
  <si>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</si>
  <si>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</si>
  <si>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</si>
  <si>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</si>
  <si>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</si>
  <si>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</si>
  <si>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</si>
  <si>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</si>
  <si>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</si>
  <si>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</si>
  <si>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</si>
  <si>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</si>
  <si>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</si>
  <si>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</si>
  <si>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</si>
  <si>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</si>
  <si>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</si>
  <si>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</si>
  <si>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</si>
  <si>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</si>
  <si>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</si>
  <si>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</si>
  <si>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</si>
  <si>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</si>
  <si>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</si>
  <si>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</si>
  <si>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</si>
  <si>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</si>
  <si>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</si>
  <si>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</si>
  <si>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</si>
  <si>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</si>
  <si>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</si>
  <si>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</si>
  <si>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</si>
  <si>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</si>
  <si>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</si>
  <si>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</si>
  <si>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</si>
  <si>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</si>
  <si>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</si>
  <si>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</si>
  <si>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</si>
  <si>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</si>
  <si>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</si>
  <si>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</si>
  <si>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</si>
  <si>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</si>
  <si>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</si>
  <si>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</si>
  <si>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</si>
  <si>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</si>
  <si>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</si>
  <si>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</si>
  <si>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</si>
  <si>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</si>
  <si>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</si>
  <si>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</si>
  <si>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</si>
  <si>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</si>
  <si>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</si>
  <si>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</si>
  <si>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</si>
  <si>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</si>
  <si>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</si>
  <si>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</si>
  <si>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</si>
  <si>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</si>
  <si>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</si>
  <si>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</si>
  <si>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</si>
  <si>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</si>
  <si>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</si>
  <si>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</si>
  <si>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</si>
  <si>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</si>
  <si>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</si>
  <si>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</si>
  <si>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</si>
  <si>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</si>
  <si>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</si>
  <si>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</si>
  <si>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</si>
  <si>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</si>
  <si>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</si>
  <si>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</si>
  <si>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</si>
  <si>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</si>
  <si>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</si>
  <si>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</si>
  <si>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</si>
  <si>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</si>
  <si>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</si>
  <si>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</si>
  <si>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</si>
  <si>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</si>
  <si>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</si>
  <si>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</si>
  <si>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</si>
  <si>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</si>
  <si>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</si>
  <si>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</si>
  <si>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</si>
  <si>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</si>
  <si>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</si>
  <si>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</si>
  <si>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</si>
  <si>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</si>
  <si>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</si>
  <si>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</si>
  <si>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</si>
  <si>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</si>
  <si>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</si>
  <si>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</si>
  <si>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</si>
  <si>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</si>
  <si>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</si>
  <si>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</si>
  <si>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</si>
  <si>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</si>
  <si>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</si>
  <si>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</si>
  <si>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</si>
  <si>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</si>
  <si>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</si>
  <si>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</si>
  <si>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</si>
  <si>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</si>
  <si>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</si>
  <si>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</si>
  <si>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</si>
  <si>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</si>
  <si>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</si>
  <si>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</si>
  <si>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</si>
  <si>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</si>
  <si>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</si>
  <si>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</si>
  <si>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</si>
  <si>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</si>
  <si>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</si>
  <si>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</si>
  <si>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</si>
  <si>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</si>
  <si>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</si>
  <si>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</si>
  <si>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</si>
  <si>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</si>
  <si>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</si>
  <si>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</si>
  <si>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</si>
  <si>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</si>
  <si>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</si>
  <si>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</si>
  <si>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</si>
  <si>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</si>
  <si>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</si>
  <si>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</si>
  <si>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</si>
  <si>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</si>
  <si>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</si>
  <si>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</si>
  <si>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</si>
  <si>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</si>
  <si>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</si>
  <si>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</si>
  <si>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</si>
  <si>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</si>
  <si>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</si>
  <si>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</si>
  <si>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</si>
  <si>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</si>
  <si>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</si>
  <si>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</si>
  <si>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</si>
  <si>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</si>
  <si>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</si>
  <si>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</si>
  <si>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</si>
  <si>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</si>
  <si>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</si>
  <si>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</si>
  <si>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</si>
  <si>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</si>
  <si>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</si>
  <si>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</si>
  <si>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</si>
  <si>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</si>
  <si>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</si>
  <si>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</si>
  <si>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</si>
  <si>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</si>
  <si>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</si>
  <si>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</si>
  <si>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</si>
  <si>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</si>
  <si>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</si>
  <si>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</si>
  <si>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</si>
  <si>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</si>
  <si>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</si>
  <si>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</si>
  <si>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</si>
  <si>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</si>
  <si>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</si>
  <si>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</si>
  <si>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</si>
  <si>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</si>
  <si>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</si>
  <si>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</si>
  <si>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</si>
  <si>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</si>
  <si>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</si>
  <si>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</si>
  <si>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</si>
  <si>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</si>
  <si>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</si>
  <si>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</si>
  <si>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</si>
  <si>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</si>
  <si>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</si>
  <si>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</si>
  <si>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</si>
  <si>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</si>
  <si>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</si>
  <si>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</si>
  <si>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</si>
  <si>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</si>
  <si>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</si>
  <si>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</si>
  <si>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</si>
  <si>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</si>
  <si>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</si>
  <si>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</si>
  <si>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</si>
  <si>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</si>
  <si>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</si>
  <si>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</si>
  <si>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</si>
  <si>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</si>
  <si>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</si>
  <si>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</si>
  <si>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</si>
  <si>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</si>
  <si>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</si>
  <si>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</si>
  <si>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</si>
  <si>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</si>
  <si>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</si>
  <si>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</si>
  <si>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</si>
  <si>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</si>
  <si>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</si>
  <si>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</si>
  <si>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</si>
  <si>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</si>
  <si>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</si>
  <si>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</si>
  <si>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</si>
  <si>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</si>
  <si>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</si>
  <si>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</si>
  <si>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</si>
  <si>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</si>
  <si>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</si>
  <si>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</si>
  <si>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</si>
  <si>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</si>
  <si>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</si>
  <si>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</si>
  <si>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</si>
  <si>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</si>
  <si>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</si>
  <si>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</si>
  <si>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</si>
  <si>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</si>
  <si>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</si>
  <si>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</si>
  <si>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</si>
  <si>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</si>
  <si>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</si>
  <si>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</si>
  <si>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</si>
  <si>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</si>
  <si>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</si>
  <si>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</si>
  <si>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</si>
  <si>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</si>
  <si>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</si>
  <si>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</si>
  <si>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</si>
  <si>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</si>
  <si>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</si>
  <si>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</si>
  <si>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</si>
  <si>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</si>
  <si>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</si>
  <si>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</si>
  <si>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</si>
  <si>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</si>
  <si>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</si>
  <si>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</si>
  <si>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</si>
  <si>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</si>
  <si>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</si>
  <si>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</si>
  <si>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</si>
  <si>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</si>
  <si>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</si>
  <si>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</si>
  <si>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</si>
  <si>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</si>
  <si>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</si>
  <si>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</si>
  <si>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</si>
  <si>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</si>
  <si>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</si>
  <si>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</si>
  <si>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</si>
  <si>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</si>
  <si>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</si>
  <si>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</si>
  <si>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</si>
  <si>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</si>
  <si>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</si>
  <si>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</si>
  <si>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</si>
  <si>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</si>
  <si>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</si>
  <si>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</si>
  <si>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</si>
  <si>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</si>
  <si>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</si>
  <si>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</si>
  <si>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</si>
  <si>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</si>
  <si>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</si>
  <si>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</si>
  <si>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</si>
  <si>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</si>
  <si>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</si>
  <si>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</si>
  <si>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</si>
  <si>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</si>
  <si>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</si>
  <si>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</si>
  <si>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</si>
  <si>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</si>
  <si>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</si>
  <si>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</si>
  <si>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</si>
  <si>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</si>
  <si>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</si>
  <si>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</si>
  <si>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</si>
  <si>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</si>
  <si>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</si>
  <si>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</si>
  <si>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</si>
  <si>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</si>
  <si>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</si>
  <si>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</si>
  <si>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</si>
  <si>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</si>
  <si>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</si>
  <si>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</si>
  <si>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</si>
  <si>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</si>
  <si>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</si>
  <si>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</si>
  <si>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</si>
  <si>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</si>
  <si>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</si>
  <si>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</si>
  <si>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</si>
  <si>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</si>
  <si>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</si>
  <si>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</si>
  <si>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</si>
  <si>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</si>
  <si>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</si>
  <si>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</si>
  <si>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</si>
  <si>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</si>
  <si>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</si>
  <si>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</si>
  <si>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</si>
  <si>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</si>
  <si>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</si>
  <si>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</si>
  <si>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</si>
  <si>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</si>
  <si>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</si>
  <si>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</si>
  <si>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</si>
  <si>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</si>
  <si>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</si>
  <si>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</si>
  <si>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</si>
  <si>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</si>
  <si>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</si>
  <si>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</si>
  <si>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</si>
  <si>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</si>
  <si>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</si>
  <si>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</si>
  <si>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</si>
  <si>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</si>
  <si>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</si>
  <si>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</si>
  <si>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</si>
  <si>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</si>
  <si>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</si>
  <si>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</si>
  <si>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</si>
  <si>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</si>
  <si>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</si>
  <si>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</si>
  <si>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</si>
  <si>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</si>
  <si>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</si>
  <si>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</si>
  <si>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</si>
  <si>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</si>
  <si>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</si>
  <si>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</si>
  <si>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</si>
  <si>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</si>
  <si>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</si>
  <si>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</si>
  <si>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</si>
  <si>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</si>
  <si>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</si>
  <si>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</si>
  <si>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</si>
  <si>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</si>
  <si>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</si>
  <si>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</si>
  <si>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</si>
  <si>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</si>
  <si>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</si>
  <si>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</si>
  <si>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</si>
  <si>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</si>
  <si>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</si>
  <si>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</si>
  <si>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</si>
  <si>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</si>
  <si>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</si>
  <si>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</si>
  <si>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</si>
  <si>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</si>
  <si>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</si>
  <si>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</si>
  <si>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</si>
  <si>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</si>
  <si>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</si>
  <si>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</si>
  <si>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</si>
  <si>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</si>
  <si>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</si>
  <si>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</si>
  <si>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</si>
  <si>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</si>
  <si>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</si>
  <si>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</si>
  <si>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</si>
  <si>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</si>
  <si>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</si>
  <si>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</si>
  <si>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</si>
  <si>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</si>
  <si>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</si>
  <si>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</si>
  <si>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</si>
  <si>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</si>
  <si>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</si>
  <si>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</si>
  <si>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</si>
  <si>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</si>
  <si>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</si>
  <si>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</si>
  <si>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</si>
  <si>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</si>
  <si>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</si>
  <si>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</si>
  <si>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</si>
  <si>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</si>
  <si>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</si>
  <si>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</si>
  <si>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</si>
  <si>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</si>
  <si>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</si>
  <si>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</si>
  <si>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</si>
  <si>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</si>
  <si>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</si>
  <si>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</si>
  <si>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</si>
  <si>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</si>
  <si>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</si>
  <si>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</si>
  <si>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</si>
  <si>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</si>
  <si>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</si>
  <si>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</si>
  <si>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</si>
  <si>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</si>
  <si>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</si>
  <si>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</si>
  <si>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</si>
  <si>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</si>
  <si>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</si>
  <si>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</si>
  <si>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</si>
  <si>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</si>
  <si>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</si>
  <si>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</si>
  <si>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</si>
  <si>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</si>
  <si>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</si>
  <si>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</si>
  <si>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</si>
  <si>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</si>
  <si>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</si>
  <si>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</si>
  <si>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</si>
  <si>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</si>
  <si>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</si>
  <si>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</si>
  <si>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</si>
  <si>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</si>
  <si>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</si>
  <si>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</si>
  <si>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</si>
  <si>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</si>
  <si>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</si>
  <si>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</si>
  <si>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</si>
  <si>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</si>
  <si>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</si>
  <si>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</si>
  <si>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</si>
  <si>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</si>
  <si>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</si>
  <si>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</si>
  <si>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</si>
  <si>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</si>
  <si>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</si>
  <si>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</si>
  <si>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</si>
  <si>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</si>
  <si>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</si>
  <si>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</si>
  <si>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</si>
  <si>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</si>
  <si>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</si>
  <si>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</si>
  <si>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</si>
  <si>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</si>
  <si>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</si>
  <si>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</si>
  <si>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</si>
  <si>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</si>
  <si>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</si>
  <si>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</si>
  <si>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</si>
  <si>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</si>
  <si>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</si>
  <si>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</si>
  <si>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</si>
  <si>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</si>
  <si>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</si>
  <si>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</si>
  <si>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</si>
  <si>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</si>
  <si>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</si>
  <si>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</si>
  <si>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</si>
  <si>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</si>
  <si>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</si>
  <si>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</si>
  <si>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</si>
  <si>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</si>
  <si>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</si>
  <si>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</si>
  <si>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</si>
  <si>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</si>
  <si>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</si>
  <si>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</si>
  <si>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</si>
  <si>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</si>
  <si>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</si>
  <si>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</si>
  <si>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</si>
  <si>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</si>
  <si>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</si>
  <si>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</si>
  <si>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</si>
  <si>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</si>
  <si>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</si>
  <si>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</si>
  <si>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</si>
  <si>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</si>
  <si>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</si>
  <si>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</si>
  <si>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</si>
  <si>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</si>
  <si>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</si>
  <si>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</si>
  <si>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</si>
  <si>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</si>
  <si>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</si>
  <si>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</si>
  <si>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</si>
  <si>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</si>
  <si>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</si>
  <si>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</si>
  <si>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</si>
  <si>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</si>
  <si>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</si>
  <si>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</si>
  <si>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</si>
  <si>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</si>
  <si>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</si>
  <si>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</si>
  <si>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</si>
  <si>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</si>
  <si>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</si>
  <si>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</si>
  <si>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</si>
  <si>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</si>
  <si>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</si>
  <si>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</si>
  <si>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</si>
  <si>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</si>
  <si>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</si>
  <si>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</si>
  <si>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</si>
  <si>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</si>
  <si>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</si>
  <si>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</si>
  <si>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</si>
  <si>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</si>
  <si>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</si>
  <si>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</si>
  <si>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</si>
  <si>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</si>
  <si>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</si>
  <si>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</si>
  <si>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</si>
  <si>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</si>
  <si>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</si>
  <si>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</si>
  <si>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</si>
  <si>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</si>
  <si>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</si>
  <si>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</si>
  <si>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</si>
  <si>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</si>
  <si>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</si>
  <si>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</si>
  <si>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</si>
  <si>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</si>
  <si>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</si>
  <si>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</si>
  <si>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</si>
  <si>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</si>
  <si>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</si>
  <si>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</si>
  <si>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</si>
  <si>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</si>
  <si>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</si>
  <si>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</si>
  <si>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</si>
  <si>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</si>
  <si>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</si>
  <si>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</si>
  <si>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</si>
  <si>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</si>
  <si>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</si>
  <si>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</si>
  <si>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</si>
  <si>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</si>
  <si>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</si>
  <si>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</si>
  <si>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</si>
  <si>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</si>
  <si>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</si>
  <si>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</si>
  <si>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</si>
  <si>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</si>
  <si>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</si>
  <si>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</si>
  <si>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</si>
  <si>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</si>
  <si>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</si>
  <si>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</si>
  <si>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</si>
  <si>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</si>
  <si>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</si>
  <si>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</si>
  <si>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</si>
  <si>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</si>
  <si>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</si>
  <si>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</si>
  <si>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</si>
  <si>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</si>
  <si>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</si>
  <si>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</si>
  <si>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</si>
  <si>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</si>
  <si>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</si>
  <si>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</si>
  <si>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</si>
  <si>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</si>
  <si>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</si>
  <si>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</si>
  <si>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</si>
  <si>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</si>
  <si>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</si>
  <si>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</si>
  <si>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</si>
  <si>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</si>
  <si>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</si>
  <si>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</si>
  <si>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</si>
  <si>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</si>
  <si>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</si>
  <si>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</si>
  <si>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</si>
  <si>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</si>
  <si>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</si>
  <si>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</si>
  <si>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</si>
  <si>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</si>
  <si>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</si>
  <si>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</si>
  <si>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</si>
  <si>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</si>
  <si>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</si>
  <si>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</si>
  <si>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</si>
  <si>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</si>
  <si>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</si>
  <si>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</si>
  <si>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</si>
  <si>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</si>
  <si>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</si>
  <si>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</si>
  <si>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</si>
  <si>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</si>
  <si>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</si>
  <si>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</si>
  <si>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</si>
  <si>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</si>
  <si>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</si>
  <si>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</si>
  <si>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</si>
  <si>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</si>
  <si>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</si>
  <si>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</si>
  <si>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</si>
  <si>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</si>
  <si>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</si>
  <si>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</si>
  <si>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</si>
  <si>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</si>
  <si>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</si>
  <si>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</si>
  <si>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</si>
  <si>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</si>
  <si>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</si>
  <si>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</si>
  <si>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</si>
  <si>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</si>
  <si>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</si>
  <si>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</si>
  <si>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</si>
  <si>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</si>
  <si>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</si>
  <si>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</si>
  <si>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</si>
  <si>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</si>
  <si>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</si>
  <si>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</si>
  <si>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</si>
  <si>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</si>
  <si>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</si>
  <si>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</si>
  <si>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</si>
  <si>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</si>
  <si>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</si>
  <si>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</si>
  <si>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</si>
  <si>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</si>
  <si>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</si>
  <si>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</si>
  <si>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</si>
  <si>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</si>
  <si>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</si>
  <si>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</si>
  <si>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</si>
  <si>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</si>
  <si>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</si>
  <si>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</si>
  <si>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</si>
  <si>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</si>
  <si>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</si>
  <si>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</si>
  <si>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</si>
  <si>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</si>
  <si>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</si>
  <si>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</si>
  <si>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</si>
  <si>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</si>
  <si>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</si>
  <si>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</si>
  <si>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</si>
  <si>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</si>
  <si>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</si>
  <si>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</si>
  <si>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</si>
  <si>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</si>
  <si>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</si>
  <si>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</si>
  <si>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</si>
  <si>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</si>
  <si>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</si>
  <si>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</si>
  <si>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</si>
  <si>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</si>
  <si>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</si>
  <si>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</si>
  <si>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</si>
  <si>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</si>
  <si>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</si>
  <si>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</si>
  <si>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</si>
  <si>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</si>
  <si>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</si>
  <si>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</si>
  <si>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</si>
  <si>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</si>
  <si>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</si>
  <si>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</si>
  <si>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</si>
  <si>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</si>
  <si>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</si>
  <si>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</si>
  <si>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</si>
  <si>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</si>
  <si>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</si>
  <si>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</si>
  <si>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</si>
  <si>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</si>
  <si>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</si>
  <si>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</si>
  <si>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</si>
  <si>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</si>
  <si>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</si>
  <si>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</si>
  <si>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</si>
  <si>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</si>
  <si>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</si>
  <si>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</si>
  <si>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</si>
  <si>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</si>
  <si>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</si>
  <si>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</si>
  <si>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</si>
  <si>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</si>
  <si>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</si>
  <si>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</si>
  <si>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</si>
  <si>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</si>
  <si>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</si>
  <si>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</si>
  <si>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</si>
  <si>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</si>
  <si>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</si>
  <si>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</si>
  <si>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</si>
  <si>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</si>
  <si>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</si>
  <si>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</si>
  <si>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</si>
  <si>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</si>
  <si>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</si>
  <si>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</si>
  <si>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</si>
  <si>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</si>
  <si>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</si>
  <si>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</si>
  <si>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</si>
  <si>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</si>
  <si>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</si>
  <si>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</si>
  <si>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</si>
  <si>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</si>
  <si>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</si>
  <si>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</si>
  <si>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</si>
  <si>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</si>
  <si>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</si>
  <si>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</si>
  <si>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</si>
  <si>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</si>
  <si>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</si>
  <si>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</si>
  <si>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</si>
  <si>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</si>
  <si>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</si>
  <si>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</si>
  <si>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</si>
  <si>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</si>
  <si>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</si>
  <si>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</si>
  <si>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</si>
  <si>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</si>
  <si>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</si>
  <si>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</si>
  <si>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</si>
  <si>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</si>
  <si>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</si>
  <si>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</si>
  <si>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</si>
  <si>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</si>
  <si>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</si>
  <si>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</si>
  <si>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</si>
  <si>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</si>
  <si>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</si>
  <si>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</si>
  <si>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</si>
  <si>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</si>
  <si>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</si>
  <si>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</si>
  <si>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</si>
  <si>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</si>
  <si>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</si>
  <si>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</si>
  <si>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</si>
  <si>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</si>
  <si>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</si>
  <si>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</si>
  <si>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</si>
  <si>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</si>
  <si>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</si>
  <si>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</si>
  <si>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</si>
  <si>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</si>
  <si>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</si>
  <si>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</si>
  <si>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</si>
  <si>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</si>
  <si>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</si>
  <si>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</si>
  <si>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</si>
  <si>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</si>
  <si>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</si>
  <si>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</si>
  <si>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</si>
  <si>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</si>
  <si>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</si>
  <si>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</si>
  <si>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</si>
  <si>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</si>
  <si>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</si>
  <si>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</si>
  <si>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</si>
  <si>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</si>
  <si>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</si>
  <si>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</si>
  <si>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</si>
  <si>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</si>
  <si>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</si>
  <si>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</si>
  <si>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</si>
  <si>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</si>
  <si>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</si>
  <si>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</si>
  <si>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</si>
  <si>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</si>
  <si>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</si>
  <si>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</si>
  <si>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</si>
  <si>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</si>
  <si>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</si>
  <si>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</si>
  <si>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</si>
  <si>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</si>
  <si>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</si>
  <si>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</si>
  <si>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</si>
  <si>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</si>
  <si>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</si>
  <si>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</si>
  <si>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</si>
  <si>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</si>
  <si>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</si>
  <si>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</si>
  <si>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</si>
  <si>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</si>
  <si>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</si>
  <si>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</si>
  <si>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</si>
  <si>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</si>
  <si>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</si>
  <si>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</si>
  <si>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</si>
  <si>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</si>
  <si>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</si>
  <si>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</si>
  <si>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</si>
  <si>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</si>
  <si>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</si>
  <si>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</si>
  <si>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</si>
  <si>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</si>
  <si>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</si>
  <si>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</si>
  <si>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</si>
  <si>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</si>
  <si>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</si>
  <si>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</si>
  <si>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</si>
  <si>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</si>
  <si>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</si>
  <si>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</si>
  <si>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</si>
  <si>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</si>
  <si>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</si>
  <si>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</si>
  <si>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</si>
  <si>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</si>
  <si>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</si>
  <si>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</si>
  <si>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</si>
  <si>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</si>
  <si>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</si>
  <si>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</si>
  <si>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</si>
  <si>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</si>
  <si>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</si>
  <si>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</si>
  <si>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</si>
  <si>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</si>
  <si>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</si>
  <si>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</si>
  <si>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</si>
  <si>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</si>
  <si>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</si>
  <si>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</si>
  <si>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</si>
  <si>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</si>
  <si>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</si>
  <si>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</si>
  <si>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</si>
  <si>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</si>
  <si>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</si>
  <si>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</si>
  <si>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</si>
  <si>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</si>
  <si>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</si>
  <si>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</si>
  <si>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</si>
  <si>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</si>
  <si>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</si>
  <si>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</si>
  <si>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</si>
  <si>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</si>
  <si>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</si>
  <si>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</si>
  <si>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</si>
  <si>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</si>
  <si>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</si>
  <si>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</si>
  <si>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</si>
  <si>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</si>
  <si>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</si>
  <si>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</si>
  <si>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</si>
  <si>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</si>
  <si>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</si>
  <si>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</si>
  <si>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</si>
  <si>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</si>
  <si>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</si>
  <si>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</si>
  <si>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</si>
  <si>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</si>
  <si>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</si>
  <si>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</si>
  <si>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</si>
  <si>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</si>
  <si>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</si>
  <si>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</si>
  <si>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</si>
  <si>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</si>
  <si>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</si>
  <si>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</si>
  <si>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</si>
  <si>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</si>
  <si>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</si>
  <si>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</si>
  <si>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</si>
  <si>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</si>
  <si>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</si>
  <si>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</si>
  <si>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</si>
  <si>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</si>
  <si>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</si>
  <si>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</si>
  <si>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</si>
  <si>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</si>
  <si>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</si>
  <si>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</si>
  <si>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</si>
  <si>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</si>
  <si>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</si>
  <si>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</si>
  <si>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</si>
  <si>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</si>
  <si>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</si>
  <si>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</si>
  <si>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</si>
  <si>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</si>
  <si>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</si>
  <si>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</si>
  <si>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</si>
  <si>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</si>
  <si>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</si>
  <si>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</si>
  <si>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</si>
  <si>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</si>
  <si>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</si>
  <si>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</si>
  <si>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</si>
  <si>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</si>
  <si>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</si>
  <si>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</si>
  <si>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</si>
  <si>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</si>
  <si>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</si>
  <si>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</si>
  <si>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</si>
  <si>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</si>
  <si>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</si>
  <si>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</si>
  <si>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</si>
  <si>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</si>
  <si>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</si>
  <si>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</si>
  <si>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</si>
  <si>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</si>
  <si>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</si>
  <si>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</si>
  <si>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</si>
  <si>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</si>
  <si>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</si>
  <si>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</si>
  <si>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</si>
  <si>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</si>
  <si>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</si>
  <si>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</si>
  <si>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</si>
  <si>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</si>
  <si>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</si>
  <si>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</si>
  <si>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</si>
  <si>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</si>
  <si>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</si>
  <si>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</si>
  <si>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</si>
  <si>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</si>
  <si>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</si>
  <si>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</si>
  <si>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</si>
  <si>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</si>
  <si>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</si>
  <si>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</si>
  <si>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</si>
  <si>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</si>
  <si>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</si>
  <si>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</si>
  <si>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</si>
  <si>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</si>
  <si>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</si>
  <si>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</si>
  <si>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</si>
  <si>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</si>
  <si>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</si>
  <si>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</si>
  <si>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</si>
  <si>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</si>
  <si>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</si>
  <si>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</si>
  <si>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</si>
  <si>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</si>
  <si>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</si>
  <si>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</si>
  <si>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</si>
  <si>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</si>
  <si>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</si>
  <si>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</si>
  <si>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</si>
  <si>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</si>
  <si>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</si>
  <si>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</si>
  <si>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</si>
  <si>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</si>
  <si>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</si>
  <si>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</si>
  <si>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</si>
  <si>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</si>
  <si>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</si>
  <si>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</si>
  <si>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</si>
  <si>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</si>
  <si>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</si>
  <si>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</si>
  <si>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</si>
  <si>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</si>
  <si>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</si>
  <si>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</si>
  <si>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</si>
  <si>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</si>
  <si>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</si>
  <si>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</si>
  <si>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</si>
  <si>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</si>
  <si>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</si>
  <si>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</si>
  <si>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</si>
  <si>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</si>
  <si>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</si>
  <si>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</si>
  <si>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</si>
  <si>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</si>
  <si>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</si>
  <si>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</si>
  <si>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</si>
  <si>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</si>
  <si>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</si>
  <si>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</si>
  <si>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</si>
  <si>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</si>
  <si>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</si>
  <si>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</si>
  <si>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</si>
  <si>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</si>
  <si>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</si>
  <si>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</si>
  <si>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</si>
  <si>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</si>
  <si>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</si>
  <si>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</si>
  <si>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</si>
  <si>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</si>
  <si>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</si>
  <si>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</si>
  <si>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</si>
  <si>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</si>
  <si>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</si>
  <si>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</si>
  <si>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</si>
  <si>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</si>
  <si>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</si>
  <si>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</si>
  <si>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</si>
  <si>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</si>
  <si>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</si>
  <si>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</si>
  <si>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</si>
  <si>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</si>
  <si>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</si>
  <si>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</si>
  <si>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</si>
  <si>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</si>
  <si>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</si>
  <si>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</si>
  <si>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</si>
  <si>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</si>
  <si>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</si>
  <si>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</si>
  <si>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</si>
  <si>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</si>
  <si>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</si>
  <si>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</si>
  <si>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</si>
  <si>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</si>
  <si>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</si>
  <si>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</si>
  <si>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</si>
  <si>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</si>
  <si>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</si>
  <si>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</si>
  <si>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</si>
  <si>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</si>
  <si>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</si>
  <si>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</si>
  <si>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</si>
  <si>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</si>
  <si>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</si>
  <si>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</si>
  <si>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</si>
  <si>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</si>
  <si>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</si>
  <si>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</si>
  <si>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</si>
  <si>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</si>
  <si>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</si>
  <si>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</si>
  <si>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</si>
  <si>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</si>
  <si>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</si>
  <si>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</si>
  <si>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</si>
  <si>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</si>
  <si>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</si>
  <si>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</si>
  <si>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</si>
  <si>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</si>
  <si>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</si>
  <si>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</si>
  <si>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</si>
  <si>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</si>
  <si>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</si>
  <si>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</si>
  <si>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</si>
  <si>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</si>
  <si>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</si>
  <si>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</si>
  <si>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</si>
  <si>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</si>
  <si>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</si>
  <si>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</si>
  <si>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</si>
  <si>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</si>
  <si>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</si>
  <si>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</si>
  <si>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</si>
  <si>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</si>
  <si>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</si>
  <si>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</si>
  <si>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</si>
  <si>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</si>
  <si>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</si>
  <si>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</si>
  <si>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</si>
  <si>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</si>
  <si>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</si>
  <si>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</si>
  <si>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</si>
  <si>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</si>
  <si>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</si>
  <si>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</si>
  <si>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</si>
  <si>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</si>
  <si>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</si>
  <si>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</si>
  <si>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</si>
  <si>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</si>
  <si>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</si>
  <si>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</si>
  <si>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</si>
  <si>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</si>
  <si>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</si>
  <si>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</si>
  <si>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</si>
  <si>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</si>
  <si>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</si>
  <si>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</si>
  <si>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</si>
  <si>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</si>
  <si>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</si>
  <si>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</si>
  <si>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</si>
  <si>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</si>
  <si>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</si>
  <si>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</si>
  <si>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</si>
  <si>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</si>
  <si>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</si>
  <si>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</si>
  <si>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</si>
  <si>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</si>
  <si>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</si>
  <si>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</si>
  <si>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</si>
  <si>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</si>
  <si>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</si>
  <si>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</si>
  <si>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</si>
  <si>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</si>
  <si>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</si>
  <si>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</si>
  <si>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</si>
  <si>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</si>
  <si>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</si>
  <si>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</si>
  <si>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</si>
  <si>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</si>
  <si>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</si>
  <si>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</si>
  <si>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</si>
  <si>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</si>
  <si>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</si>
  <si>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</si>
  <si>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</si>
  <si>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</si>
  <si>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</si>
  <si>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</si>
  <si>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</si>
  <si>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</si>
  <si>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</si>
  <si>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</si>
  <si>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</si>
  <si>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</si>
  <si>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</si>
  <si>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</si>
  <si>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</si>
  <si>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</si>
  <si>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</si>
  <si>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</si>
  <si>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</si>
  <si>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</si>
  <si>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</si>
  <si>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</si>
  <si>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</si>
  <si>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</si>
  <si>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</si>
  <si>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</si>
  <si>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</si>
  <si>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</si>
  <si>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</si>
  <si>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</si>
  <si>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</si>
  <si>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</si>
  <si>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</si>
  <si>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</si>
  <si>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</si>
  <si>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</si>
  <si>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</si>
  <si>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</si>
  <si>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</si>
  <si>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</si>
  <si>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</si>
  <si>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</si>
  <si>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</si>
  <si>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</si>
  <si>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</si>
  <si>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</si>
  <si>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</si>
  <si>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</si>
  <si>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</si>
  <si>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</si>
  <si>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</si>
  <si>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</si>
  <si>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</si>
  <si>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</si>
  <si>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</si>
  <si>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</si>
  <si>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</si>
  <si>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</si>
  <si>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</si>
  <si>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</si>
  <si>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</si>
  <si>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</si>
  <si>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</si>
  <si>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</si>
  <si>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</si>
  <si>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</si>
  <si>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</si>
  <si>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</si>
  <si>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</si>
  <si>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</si>
  <si>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</si>
  <si>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</si>
  <si>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</si>
  <si>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</si>
  <si>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</si>
  <si>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</si>
  <si>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</si>
  <si>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</si>
  <si>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</si>
  <si>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</si>
  <si>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</si>
  <si>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</si>
  <si>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</si>
  <si>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</si>
  <si>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</si>
  <si>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</si>
  <si>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</si>
  <si>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</si>
  <si>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</si>
  <si>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</si>
  <si>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</si>
  <si>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</si>
  <si>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</si>
  <si>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</si>
  <si>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</si>
  <si>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</si>
  <si>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</si>
  <si>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</si>
  <si>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</si>
  <si>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</si>
  <si>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</si>
  <si>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</si>
  <si>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</si>
  <si>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</si>
  <si>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</si>
  <si>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</si>
  <si>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</si>
  <si>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</si>
  <si>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</si>
  <si>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</si>
  <si>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</si>
  <si>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</si>
  <si>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</si>
  <si>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</si>
  <si>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</si>
  <si>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</si>
  <si>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</si>
  <si>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</si>
  <si>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</si>
  <si>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</si>
  <si>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</si>
  <si>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</si>
  <si>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</si>
  <si>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</si>
  <si>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</si>
  <si>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</si>
  <si>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</si>
  <si>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</si>
  <si>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</si>
  <si>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</si>
  <si>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</si>
  <si>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</si>
  <si>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</si>
  <si>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</si>
  <si>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</si>
  <si>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</si>
  <si>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</si>
  <si>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</si>
  <si>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</si>
  <si>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</si>
  <si>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</si>
  <si>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</si>
  <si>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</si>
  <si>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</si>
  <si>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</si>
  <si>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</si>
  <si>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</si>
  <si>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</si>
  <si>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</si>
  <si>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</si>
  <si>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</si>
  <si>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</si>
  <si>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</si>
  <si>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</si>
  <si>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</si>
  <si>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</si>
  <si>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</si>
  <si>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</si>
  <si>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</si>
  <si>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</si>
  <si>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</si>
  <si>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</si>
  <si>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</si>
  <si>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</si>
  <si>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</si>
  <si>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</si>
  <si>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</si>
  <si>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</si>
  <si>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</si>
  <si>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</si>
  <si>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</si>
  <si>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</si>
  <si>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</si>
  <si>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</si>
  <si>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</si>
  <si>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</si>
  <si>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</si>
  <si>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</si>
  <si>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</si>
  <si>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</si>
  <si>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</si>
  <si>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</si>
  <si>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</si>
  <si>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</si>
  <si>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</si>
  <si>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</si>
  <si>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</si>
  <si>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</si>
  <si>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</si>
  <si>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</si>
  <si>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</si>
  <si>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</si>
  <si>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</si>
  <si>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</si>
  <si>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</si>
  <si>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</si>
  <si>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</si>
  <si>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</si>
  <si>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</si>
  <si>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</si>
  <si>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</si>
  <si>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</si>
  <si>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</si>
  <si>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</si>
  <si>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</si>
  <si>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</si>
  <si>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</si>
  <si>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</si>
  <si>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</si>
  <si>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</si>
  <si>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</si>
  <si>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</si>
  <si>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</si>
  <si>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</si>
  <si>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</si>
  <si>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</si>
  <si>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</si>
  <si>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</si>
  <si>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</si>
  <si>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</si>
  <si>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</si>
  <si>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</si>
  <si>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</si>
  <si>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</si>
  <si>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</si>
  <si>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</si>
  <si>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</si>
  <si>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</si>
  <si>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</si>
  <si>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</si>
  <si>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</si>
  <si>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</si>
  <si>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</si>
  <si>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</si>
  <si>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</si>
  <si>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</si>
  <si>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</si>
  <si>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</si>
  <si>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</si>
  <si>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</si>
  <si>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</si>
  <si>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</si>
  <si>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</si>
  <si>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</si>
  <si>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</si>
  <si>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</si>
  <si>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</si>
  <si>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</si>
  <si>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</si>
  <si>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</si>
  <si>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</si>
  <si>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</si>
  <si>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</si>
  <si>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</si>
  <si>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</si>
  <si>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</si>
  <si>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</si>
  <si>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</si>
  <si>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</si>
  <si>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</si>
  <si>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</si>
  <si>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</si>
  <si>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</si>
  <si>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</si>
  <si>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</si>
  <si>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</si>
  <si>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</si>
  <si>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</si>
  <si>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</si>
  <si>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</si>
  <si>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</si>
  <si>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</si>
  <si>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</si>
  <si>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</si>
  <si>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</si>
  <si>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</si>
  <si>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</si>
  <si>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</si>
  <si>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</si>
  <si>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</si>
  <si>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</si>
  <si>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</si>
  <si>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</si>
  <si>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</si>
  <si>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</si>
  <si>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</si>
  <si>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</si>
  <si>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</si>
  <si>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</si>
  <si>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</si>
  <si>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</si>
  <si>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</si>
  <si>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</si>
  <si>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</si>
  <si>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</si>
  <si>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</si>
  <si>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</si>
  <si>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</si>
  <si>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</si>
  <si>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</si>
  <si>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</si>
  <si>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</si>
  <si>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</si>
  <si>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</si>
  <si>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</si>
  <si>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</si>
  <si>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</si>
  <si>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</si>
  <si>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</si>
  <si>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</si>
  <si>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</si>
  <si>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</si>
  <si>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</si>
  <si>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</si>
  <si>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</si>
  <si>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</si>
  <si>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</si>
  <si>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</si>
  <si>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</si>
  <si>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</si>
  <si>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</si>
  <si>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</si>
  <si>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</si>
  <si>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</si>
  <si>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</si>
  <si>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</si>
  <si>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</si>
  <si>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</si>
  <si>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</si>
  <si>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</si>
  <si>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</si>
  <si>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</si>
  <si>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</si>
  <si>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</si>
  <si>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</si>
  <si>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</si>
  <si>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</si>
  <si>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</si>
  <si>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</si>
  <si>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</si>
  <si>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</si>
  <si>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</si>
  <si>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</si>
  <si>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</si>
  <si>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</si>
  <si>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</si>
  <si>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</si>
  <si>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</si>
  <si>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</si>
  <si>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</si>
  <si>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</si>
  <si>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</si>
  <si>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</si>
  <si>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</si>
  <si>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</si>
  <si>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</si>
  <si>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</si>
  <si>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</si>
  <si>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</si>
  <si>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</si>
  <si>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</si>
  <si>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</si>
  <si>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</si>
  <si>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</si>
  <si>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</si>
  <si>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</si>
  <si>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</si>
  <si>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</si>
  <si>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</si>
  <si>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</si>
  <si>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</si>
  <si>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</si>
  <si>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</si>
  <si>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</si>
  <si>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</si>
  <si>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</si>
  <si>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</si>
  <si>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</si>
  <si>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</si>
  <si>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</si>
  <si>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</si>
  <si>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</si>
  <si>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</si>
  <si>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</si>
  <si>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</si>
  <si>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</si>
  <si>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</si>
  <si>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</si>
  <si>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</si>
  <si>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</si>
  <si>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</si>
  <si>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</si>
  <si>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</si>
  <si>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</si>
  <si>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</si>
  <si>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</si>
  <si>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</si>
  <si>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</si>
  <si>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</si>
  <si>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</si>
  <si>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</si>
  <si>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</si>
  <si>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</si>
  <si>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</si>
  <si>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</si>
  <si>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</si>
  <si>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</si>
  <si>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</si>
  <si>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</si>
  <si>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</si>
  <si>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</si>
  <si>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</si>
  <si>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</si>
  <si>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</si>
  <si>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</si>
  <si>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</si>
  <si>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</si>
  <si>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</si>
  <si>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</si>
  <si>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</si>
  <si>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</si>
  <si>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</si>
  <si>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</si>
  <si>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</si>
  <si>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</si>
  <si>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</si>
  <si>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</si>
  <si>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</si>
  <si>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</si>
  <si>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</si>
  <si>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</si>
  <si>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</si>
  <si>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</si>
  <si>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</si>
  <si>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</si>
  <si>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</si>
  <si>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</si>
  <si>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</si>
  <si>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</si>
  <si>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</si>
  <si>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</si>
  <si>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</si>
  <si>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</si>
  <si>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</si>
  <si>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</si>
  <si>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</si>
  <si>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</si>
  <si>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</si>
  <si>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</si>
  <si>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</si>
  <si>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</si>
  <si>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</si>
  <si>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</si>
  <si>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</si>
  <si>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</si>
  <si>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</si>
  <si>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</si>
  <si>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</si>
  <si>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</si>
  <si>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</si>
  <si>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</si>
  <si>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</si>
  <si>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</si>
  <si>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</si>
  <si>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</si>
  <si>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</si>
  <si>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</si>
  <si>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</si>
  <si>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</si>
  <si>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</si>
  <si>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</si>
  <si>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</si>
  <si>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</si>
  <si>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</si>
  <si>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</si>
  <si>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</si>
  <si>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</si>
  <si>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</si>
  <si>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</si>
  <si>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</si>
  <si>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</si>
  <si>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</si>
  <si>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</si>
  <si>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</si>
  <si>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</si>
  <si>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</si>
  <si>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</si>
  <si>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</si>
  <si>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</si>
  <si>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</si>
  <si>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</si>
  <si>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</si>
  <si>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</si>
  <si>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</si>
  <si>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</si>
  <si>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</si>
  <si>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</si>
  <si>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</si>
  <si>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</si>
  <si>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</si>
  <si>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</si>
  <si>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</si>
  <si>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</si>
  <si>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</si>
  <si>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</si>
  <si>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</si>
  <si>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</si>
  <si>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</si>
  <si>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</si>
  <si>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</si>
  <si>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</si>
  <si>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</si>
  <si>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</si>
  <si>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</si>
  <si>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</si>
  <si>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</si>
  <si>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</si>
  <si>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</si>
  <si>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</si>
  <si>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</si>
  <si>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</si>
  <si>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</si>
  <si>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</si>
  <si>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</si>
  <si>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</si>
  <si>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</si>
  <si>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</si>
  <si>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</si>
  <si>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</si>
  <si>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</si>
  <si>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</si>
  <si>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</si>
  <si>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</si>
  <si>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</si>
  <si>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</si>
  <si>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</si>
  <si>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</si>
  <si>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</si>
  <si>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</si>
  <si>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</si>
  <si>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</si>
  <si>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</si>
  <si>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</si>
  <si>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</si>
  <si>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</si>
  <si>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</si>
  <si>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</si>
  <si>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</si>
  <si>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</si>
  <si>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</si>
  <si>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</si>
  <si>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</si>
  <si>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</si>
  <si>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</si>
  <si>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</si>
  <si>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</si>
  <si>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</si>
  <si>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</si>
  <si>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</si>
  <si>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</si>
  <si>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</si>
  <si>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</si>
  <si>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</si>
  <si>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</si>
  <si>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</si>
  <si>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</si>
  <si>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</si>
  <si>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</si>
  <si>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</si>
  <si>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</si>
  <si>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</si>
  <si>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</si>
  <si>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</si>
  <si>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</si>
  <si>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</si>
  <si>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</si>
  <si>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</si>
  <si>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</si>
  <si>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</si>
  <si>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</si>
  <si>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</si>
  <si>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</si>
  <si>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</si>
  <si>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</si>
  <si>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</si>
  <si>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</si>
  <si>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</si>
  <si>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</si>
  <si>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</si>
  <si>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</si>
  <si>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</si>
  <si>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</si>
  <si>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</si>
  <si>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</si>
  <si>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</si>
  <si>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</si>
  <si>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</si>
  <si>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</si>
  <si>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</si>
  <si>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</si>
  <si>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</si>
  <si>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</si>
  <si>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</si>
  <si>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</si>
  <si>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</si>
  <si>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</si>
  <si>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</si>
  <si>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</si>
  <si>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</si>
  <si>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</si>
  <si>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</si>
  <si>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</si>
  <si>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</si>
  <si>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</si>
  <si>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</si>
  <si>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</si>
  <si>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</si>
  <si>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</si>
  <si>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</si>
  <si>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</si>
  <si>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</si>
  <si>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</si>
  <si>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</si>
  <si>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</si>
  <si>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</si>
  <si>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</si>
  <si>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</si>
  <si>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</si>
  <si>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</si>
  <si>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</si>
  <si>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</si>
  <si>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</si>
  <si>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</si>
  <si>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</si>
  <si>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</si>
  <si>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</si>
  <si>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</si>
  <si>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</si>
  <si>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</si>
  <si>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</si>
  <si>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</si>
  <si>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</si>
  <si>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</si>
  <si>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</si>
  <si>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</si>
  <si>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</si>
  <si>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</si>
  <si>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</si>
  <si>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</si>
  <si>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</si>
  <si>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</si>
  <si>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</si>
  <si>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</si>
  <si>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</si>
  <si>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</si>
  <si>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</si>
  <si>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</si>
  <si>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</si>
  <si>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</si>
  <si>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</si>
  <si>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</si>
  <si>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</si>
  <si>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</si>
  <si>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</si>
  <si>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</si>
  <si>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</si>
  <si>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</si>
  <si>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</si>
  <si>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</si>
  <si>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</si>
  <si>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</si>
  <si>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</si>
  <si>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</si>
  <si>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</si>
  <si>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</si>
  <si>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</si>
  <si>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</si>
  <si>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</si>
  <si>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</si>
  <si>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</si>
  <si>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</si>
  <si>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</si>
  <si>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</si>
  <si>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</si>
  <si>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</si>
  <si>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</si>
  <si>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</si>
  <si>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</si>
  <si>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</si>
  <si>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</si>
  <si>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</si>
  <si>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</si>
  <si>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</si>
  <si>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</si>
  <si>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</si>
  <si>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</si>
  <si>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</si>
  <si>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</si>
  <si>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</si>
  <si>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</si>
  <si>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</si>
  <si>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</si>
  <si>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</si>
  <si>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</si>
  <si>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</si>
  <si>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</si>
  <si>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</si>
  <si>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</si>
  <si>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</si>
  <si>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</si>
  <si>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</si>
  <si>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</si>
  <si>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</si>
  <si>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</si>
  <si>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</si>
  <si>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</si>
  <si>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</si>
  <si>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</si>
  <si>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</si>
  <si>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</si>
  <si>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</si>
  <si>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</si>
  <si>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</si>
  <si>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</si>
  <si>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</si>
  <si>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</si>
  <si>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</si>
  <si>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</si>
  <si>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</si>
  <si>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</si>
  <si>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</si>
  <si>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</si>
  <si>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</si>
  <si>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</si>
  <si>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</si>
  <si>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</si>
  <si>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</si>
  <si>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</si>
  <si>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</si>
  <si>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</si>
  <si>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</si>
  <si>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</si>
  <si>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</si>
  <si>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</si>
  <si>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</si>
  <si>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</si>
  <si>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</si>
  <si>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</si>
  <si>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</si>
  <si>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</si>
  <si>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</si>
  <si>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</si>
  <si>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</si>
  <si>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</si>
  <si>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</si>
  <si>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</si>
  <si>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</si>
  <si>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</si>
  <si>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</si>
  <si>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</si>
  <si>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</si>
  <si>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</si>
  <si>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</si>
  <si>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</si>
  <si>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</si>
  <si>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</si>
  <si>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</si>
  <si>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</si>
  <si>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</si>
  <si>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</si>
  <si>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</si>
  <si>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</si>
  <si>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</si>
  <si>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</si>
  <si>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</si>
  <si>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</si>
  <si>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</si>
  <si>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</si>
  <si>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</si>
  <si>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</si>
  <si>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</si>
  <si>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</si>
  <si>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</si>
  <si>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</si>
  <si>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</si>
  <si>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</si>
  <si>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</si>
  <si>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</si>
  <si>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</si>
  <si>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</si>
  <si>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</si>
  <si>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</si>
  <si>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</si>
  <si>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</si>
  <si>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</si>
  <si>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</si>
  <si>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</si>
  <si>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</si>
  <si>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</si>
  <si>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</si>
  <si>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</si>
  <si>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</si>
  <si>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</si>
  <si>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</si>
  <si>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</si>
  <si>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</si>
  <si>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</si>
  <si>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</si>
  <si>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</si>
  <si>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</si>
  <si>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</si>
  <si>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</si>
  <si>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</si>
  <si>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</si>
  <si>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</si>
  <si>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</si>
  <si>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</si>
  <si>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</si>
  <si>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</si>
  <si>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</si>
  <si>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</si>
  <si>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</si>
  <si>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</si>
  <si>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</si>
  <si>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</si>
  <si>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</si>
  <si>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</si>
  <si>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</si>
  <si>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</si>
  <si>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</si>
  <si>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</si>
  <si>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</si>
  <si>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</si>
  <si>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</si>
  <si>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</si>
  <si>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</si>
  <si>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</si>
  <si>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</si>
  <si>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</si>
  <si>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</si>
  <si>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</si>
  <si>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</si>
  <si>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</si>
  <si>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</si>
  <si>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</si>
  <si>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</si>
  <si>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</si>
  <si>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</si>
  <si>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</si>
  <si>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</si>
  <si>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</si>
  <si>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</si>
  <si>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</si>
  <si>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</si>
  <si>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</si>
  <si>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</si>
  <si>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</si>
  <si>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</si>
  <si>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</si>
  <si>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</si>
  <si>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</si>
  <si>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</si>
  <si>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</si>
  <si>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</si>
  <si>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</si>
  <si>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</si>
  <si>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</si>
  <si>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</si>
  <si>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</si>
  <si>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</si>
  <si>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</si>
  <si>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</si>
  <si>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</si>
  <si>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</si>
  <si>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</si>
  <si>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</si>
  <si>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</si>
  <si>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</si>
  <si>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</si>
  <si>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</si>
  <si>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</si>
  <si>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</si>
  <si>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</si>
  <si>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</si>
  <si>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</si>
  <si>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</si>
  <si>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</si>
  <si>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</si>
  <si>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</si>
  <si>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</si>
  <si>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</si>
  <si>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</si>
  <si>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</si>
  <si>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</si>
  <si>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</si>
  <si>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</si>
  <si>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</si>
  <si>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</si>
  <si>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</si>
  <si>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</si>
  <si>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</si>
  <si>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</si>
  <si>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</si>
  <si>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</si>
  <si>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</si>
  <si>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</si>
  <si>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</si>
  <si>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</si>
  <si>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</si>
  <si>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</si>
  <si>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</si>
  <si>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</si>
  <si>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</si>
  <si>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</si>
  <si>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</si>
  <si>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</si>
  <si>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</si>
  <si>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</si>
  <si>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</si>
  <si>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</si>
  <si>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</si>
  <si>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</si>
  <si>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</si>
  <si>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</si>
  <si>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</si>
  <si>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</si>
  <si>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</si>
  <si>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</si>
  <si>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</si>
  <si>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</si>
  <si>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</si>
  <si>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</si>
  <si>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</si>
  <si>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</si>
  <si>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</si>
  <si>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</si>
  <si>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</si>
  <si>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</si>
  <si>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</si>
  <si>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</si>
  <si>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</si>
  <si>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</si>
  <si>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</si>
  <si>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</si>
  <si>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</si>
  <si>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</si>
  <si>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</si>
  <si>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</si>
  <si>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</si>
  <si>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</si>
  <si>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</si>
  <si>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</si>
  <si>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</si>
  <si>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</si>
  <si>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</si>
  <si>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</si>
  <si>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</si>
  <si>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</si>
  <si>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</si>
  <si>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</si>
  <si>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</si>
  <si>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</si>
  <si>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</si>
  <si>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</si>
  <si>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</si>
  <si>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</si>
  <si>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</si>
  <si>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</si>
  <si>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</si>
  <si>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</si>
  <si>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</si>
  <si>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</si>
  <si>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</si>
  <si>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</si>
  <si>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</si>
  <si>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</si>
  <si>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</si>
  <si>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</si>
  <si>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</si>
  <si>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</si>
  <si>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</si>
  <si>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</si>
  <si>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</si>
  <si>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</si>
  <si>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</si>
  <si>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</si>
  <si>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</si>
  <si>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</si>
  <si>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</si>
  <si>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</si>
  <si>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</si>
  <si>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</si>
  <si>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</si>
  <si>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</si>
  <si>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</si>
  <si>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</si>
  <si>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</si>
  <si>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</si>
  <si>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</si>
  <si>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</si>
  <si>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</si>
  <si>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</si>
  <si>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</si>
  <si>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</si>
  <si>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</si>
  <si>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</si>
  <si>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</si>
  <si>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</si>
  <si>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</si>
  <si>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</si>
  <si>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</si>
  <si>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</si>
  <si>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</si>
  <si>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</si>
  <si>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</si>
  <si>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</si>
  <si>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</si>
  <si>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</si>
  <si>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</si>
  <si>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</si>
  <si>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</si>
  <si>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</si>
  <si>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</si>
  <si>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</si>
  <si>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</si>
  <si>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</si>
  <si>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</si>
  <si>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</si>
  <si>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</si>
  <si>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</si>
  <si>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</si>
  <si>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</si>
  <si>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</si>
  <si>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</si>
  <si>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</si>
  <si>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</si>
  <si>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</si>
  <si>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</si>
  <si>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</si>
  <si>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</si>
  <si>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</si>
  <si>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</si>
  <si>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</si>
  <si>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</si>
  <si>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</si>
  <si>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</si>
  <si>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</si>
  <si>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</si>
  <si>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</si>
  <si>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</si>
  <si>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</si>
  <si>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</si>
  <si>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</si>
  <si>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</si>
  <si>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</si>
  <si>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</si>
  <si>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</si>
  <si>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</si>
  <si>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</si>
  <si>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</si>
  <si>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</si>
  <si>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</si>
  <si>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</si>
  <si>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</si>
  <si>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</si>
  <si>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</si>
  <si>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</si>
  <si>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</si>
  <si>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</si>
  <si>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</si>
  <si>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</si>
  <si>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</si>
  <si>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</si>
  <si>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</si>
  <si>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</si>
  <si>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</si>
  <si>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</si>
  <si>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</si>
  <si>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</si>
  <si>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</si>
  <si>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</si>
  <si>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</si>
  <si>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</si>
  <si>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</si>
  <si>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</si>
  <si>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</si>
  <si>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</si>
  <si>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</si>
  <si>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</si>
  <si>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</si>
  <si>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</si>
  <si>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</si>
  <si>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</si>
  <si>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</si>
  <si>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</si>
  <si>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</si>
  <si>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</si>
  <si>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</si>
  <si>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</si>
  <si>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</si>
  <si>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</si>
  <si>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</si>
  <si>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</si>
  <si>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</si>
  <si>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</si>
  <si>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</si>
  <si>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</si>
  <si>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</si>
  <si>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</si>
  <si>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</si>
  <si>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</si>
  <si>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</si>
  <si>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</si>
  <si>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</si>
  <si>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</si>
  <si>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</si>
  <si>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</si>
  <si>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</si>
  <si>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</si>
  <si>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</si>
  <si>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</si>
  <si>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</si>
  <si>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</si>
  <si>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</si>
  <si>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</si>
  <si>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</si>
  <si>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</si>
  <si>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</si>
  <si>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</si>
  <si>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</si>
  <si>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</si>
  <si>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</si>
  <si>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</si>
  <si>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</si>
  <si>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</si>
  <si>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</si>
  <si>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</si>
  <si>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</si>
  <si>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</si>
  <si>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</si>
  <si>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</si>
  <si>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</si>
  <si>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</si>
  <si>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</si>
  <si>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</si>
  <si>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</si>
  <si>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</si>
  <si>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</si>
  <si>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</si>
  <si>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</si>
  <si>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</si>
  <si>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</si>
  <si>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</si>
  <si>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</si>
  <si>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</si>
  <si>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</si>
  <si>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</si>
  <si>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</si>
  <si>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</si>
  <si>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</si>
  <si>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</si>
  <si>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</si>
  <si>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</si>
  <si>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</si>
  <si>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</si>
  <si>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</si>
  <si>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</si>
  <si>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</si>
  <si>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</si>
  <si>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</si>
  <si>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</si>
  <si>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</si>
  <si>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</si>
  <si>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</si>
  <si>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</si>
  <si>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</si>
  <si>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</si>
  <si>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</si>
  <si>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</si>
  <si>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</si>
  <si>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</si>
  <si>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</si>
  <si>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</si>
  <si>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</si>
  <si>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</si>
  <si>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</si>
  <si>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</si>
  <si>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</si>
  <si>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</si>
  <si>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</si>
  <si>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</si>
  <si>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</si>
  <si>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</si>
  <si>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</si>
  <si>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</si>
  <si>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</si>
  <si>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</si>
  <si>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</si>
  <si>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</si>
  <si>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</si>
  <si>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</si>
  <si>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</si>
  <si>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</si>
  <si>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</si>
  <si>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</si>
  <si>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</si>
  <si>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</si>
  <si>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</si>
  <si>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</si>
  <si>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</si>
  <si>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</si>
  <si>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</si>
  <si>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</si>
  <si>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</si>
  <si>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</si>
  <si>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</si>
  <si>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</si>
  <si>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</si>
  <si>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</si>
  <si>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</si>
  <si>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</si>
  <si>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</si>
  <si>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</si>
  <si>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</si>
  <si>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</si>
  <si>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</si>
  <si>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</si>
  <si>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</si>
  <si>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</si>
  <si>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</si>
  <si>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</si>
  <si>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</si>
  <si>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</si>
  <si>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</si>
  <si>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</si>
  <si>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</si>
  <si>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</si>
  <si>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</si>
  <si>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</si>
  <si>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</si>
  <si>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</si>
  <si>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</si>
  <si>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</si>
  <si>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</si>
  <si>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</si>
  <si>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</si>
  <si>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</si>
  <si>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</si>
  <si>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</si>
  <si>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</si>
  <si>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</si>
  <si>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</si>
  <si>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</si>
  <si>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</si>
  <si>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</si>
  <si>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</si>
  <si>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</si>
  <si>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</si>
  <si>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</si>
  <si>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</si>
  <si>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</si>
  <si>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</si>
  <si>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</si>
  <si>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</si>
  <si>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</si>
  <si>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</si>
  <si>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</si>
  <si>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</si>
  <si>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</si>
  <si>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</si>
  <si>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</si>
  <si>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</si>
  <si>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</si>
  <si>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</si>
  <si>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</si>
  <si>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</si>
  <si>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</si>
  <si>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</si>
  <si>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</si>
  <si>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</si>
  <si>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</si>
  <si>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</si>
  <si>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</si>
  <si>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</si>
  <si>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</si>
  <si>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</si>
  <si>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</si>
  <si>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</si>
  <si>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</si>
  <si>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</si>
  <si>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</si>
  <si>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</si>
  <si>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</si>
  <si>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</si>
  <si>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</si>
  <si>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</si>
  <si>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</si>
  <si>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</si>
  <si>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</si>
  <si>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</si>
  <si>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</si>
  <si>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</si>
  <si>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</si>
  <si>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</si>
  <si>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</si>
  <si>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</si>
  <si>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</si>
  <si>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</si>
  <si>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</si>
  <si>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</si>
  <si>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</si>
  <si>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</si>
  <si>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</si>
  <si>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</si>
  <si>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</si>
  <si>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</si>
  <si>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</si>
  <si>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</si>
  <si>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</si>
  <si>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</si>
  <si>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</si>
  <si>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</si>
  <si>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</si>
  <si>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</si>
  <si>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</si>
  <si>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</si>
  <si>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</si>
  <si>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</si>
  <si>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</si>
  <si>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</si>
  <si>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</si>
  <si>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</si>
  <si>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</si>
  <si>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</si>
  <si>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</si>
  <si>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</si>
  <si>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</si>
  <si>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</si>
  <si>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</si>
  <si>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</si>
  <si>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</si>
  <si>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</si>
  <si>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</si>
  <si>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</si>
  <si>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</si>
  <si>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</si>
  <si>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</si>
  <si>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</si>
  <si>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</si>
  <si>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</si>
  <si>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</si>
  <si>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</si>
  <si>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</si>
  <si>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</si>
  <si>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</si>
  <si>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</si>
  <si>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</si>
  <si>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</si>
  <si>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</si>
  <si>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</si>
  <si>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</si>
  <si>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</si>
  <si>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</si>
  <si>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</si>
  <si>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</si>
  <si>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</si>
  <si>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</si>
  <si>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</si>
  <si>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</si>
  <si>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</si>
  <si>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</si>
  <si>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</si>
  <si>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</si>
  <si>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</si>
  <si>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</si>
  <si>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</si>
  <si>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</si>
  <si>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</si>
  <si>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</si>
  <si>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</si>
  <si>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</si>
  <si>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</si>
  <si>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</si>
  <si>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</si>
  <si>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</si>
  <si>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</si>
  <si>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</si>
  <si>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</si>
  <si>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</si>
  <si>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</si>
  <si>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</si>
  <si>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</si>
  <si>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</si>
  <si>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</si>
  <si>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</si>
  <si>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</si>
  <si>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</si>
  <si>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</si>
  <si>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</si>
  <si>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</si>
  <si>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</si>
  <si>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</si>
  <si>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</si>
  <si>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</si>
  <si>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</si>
  <si>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</si>
  <si>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</si>
  <si>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</si>
  <si>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</si>
  <si>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</si>
  <si>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</si>
  <si>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</si>
  <si>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</si>
  <si>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</si>
  <si>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</si>
  <si>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</si>
  <si>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</si>
  <si>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</si>
  <si>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</si>
  <si>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</si>
  <si>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</si>
  <si>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</si>
  <si>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</si>
  <si>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</si>
  <si>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</si>
  <si>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</si>
  <si>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</si>
  <si>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</si>
  <si>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</si>
  <si>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</si>
  <si>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</si>
  <si>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</si>
  <si>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</si>
  <si>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</si>
  <si>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</si>
  <si>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</si>
  <si>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</si>
  <si>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</si>
  <si>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</si>
  <si>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</si>
  <si>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</si>
  <si>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</si>
  <si>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</si>
  <si>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</si>
  <si>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</si>
  <si>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</si>
  <si>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</si>
  <si>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</si>
  <si>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</si>
  <si>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</si>
  <si>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</si>
  <si>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</si>
  <si>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</si>
  <si>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</si>
  <si>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</si>
  <si>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</si>
  <si>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</si>
  <si>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</si>
  <si>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</si>
  <si>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</si>
  <si>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</si>
  <si>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</si>
  <si>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</si>
  <si>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</si>
  <si>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</si>
  <si>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</si>
  <si>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</si>
  <si>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</si>
  <si>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</si>
  <si>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</si>
  <si>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</si>
  <si>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</si>
  <si>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</si>
  <si>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</si>
  <si>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</si>
  <si>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</si>
  <si>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</si>
  <si>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</si>
  <si>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</si>
  <si>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</si>
  <si>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</si>
  <si>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</si>
  <si>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</si>
  <si>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</si>
  <si>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</si>
  <si>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</si>
  <si>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</si>
  <si>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</si>
  <si>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</si>
  <si>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</si>
  <si>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</si>
  <si>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</si>
  <si>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</si>
  <si>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</si>
  <si>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</si>
  <si>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</si>
  <si>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</si>
  <si>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</si>
  <si>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</si>
  <si>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</si>
  <si>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</si>
  <si>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</si>
  <si>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</si>
  <si>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</si>
  <si>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</si>
  <si>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</si>
  <si>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</si>
  <si>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</si>
  <si>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</si>
  <si>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</si>
  <si>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</si>
  <si>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</si>
  <si>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</si>
  <si>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</si>
  <si>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</si>
  <si>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</si>
  <si>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</si>
  <si>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</si>
  <si>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</si>
  <si>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</si>
  <si>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</si>
  <si>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</si>
  <si>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</si>
  <si>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</si>
  <si>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</si>
  <si>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</si>
  <si>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</si>
  <si>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</si>
  <si>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</si>
  <si>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</si>
  <si>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</si>
  <si>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</si>
  <si>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</si>
  <si>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</si>
  <si>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</si>
  <si>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</si>
  <si>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</si>
  <si>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</si>
  <si>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</si>
  <si>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</si>
  <si>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</si>
  <si>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</si>
  <si>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</si>
  <si>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</si>
  <si>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</si>
  <si>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</si>
  <si>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</si>
  <si>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</si>
  <si>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</si>
  <si>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</si>
  <si>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</si>
  <si>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</si>
  <si>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</si>
  <si>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</si>
  <si>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</si>
  <si>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</si>
  <si>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</si>
  <si>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</si>
  <si>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</si>
  <si>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</si>
  <si>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</si>
  <si>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</si>
  <si>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</si>
  <si>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</si>
  <si>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</si>
  <si>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</si>
  <si>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</si>
  <si>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</si>
  <si>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</si>
  <si>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</si>
  <si>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</si>
  <si>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</si>
  <si>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</si>
  <si>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</si>
  <si>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</si>
  <si>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</si>
  <si>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</si>
  <si>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</si>
  <si>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</si>
  <si>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</si>
  <si>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</si>
  <si>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</si>
  <si>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</si>
  <si>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</si>
  <si>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</si>
  <si>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</si>
  <si>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</si>
  <si>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</si>
  <si>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</si>
  <si>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</si>
  <si>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</si>
  <si>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</si>
  <si>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</si>
  <si>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</si>
  <si>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</si>
  <si>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</si>
  <si>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</si>
  <si>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</si>
  <si>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</si>
  <si>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</si>
  <si>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</si>
  <si>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</si>
  <si>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</si>
  <si>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</si>
  <si>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</si>
  <si>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</si>
  <si>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</si>
  <si>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</si>
  <si>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</si>
  <si>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</si>
  <si>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</si>
  <si>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</si>
  <si>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</si>
  <si>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</si>
  <si>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</si>
  <si>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</si>
  <si>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</si>
  <si>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</si>
  <si>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</si>
  <si>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</si>
  <si>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</si>
  <si>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</si>
  <si>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</si>
  <si>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</si>
  <si>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</si>
  <si>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</si>
  <si>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</si>
  <si>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</si>
  <si>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</si>
  <si>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</si>
  <si>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</si>
  <si>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</si>
  <si>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</si>
  <si>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</si>
  <si>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</si>
  <si>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</si>
  <si>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</si>
  <si>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</si>
  <si>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</si>
  <si>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</si>
  <si>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</si>
  <si>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</si>
  <si>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</si>
  <si>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</si>
  <si>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</si>
  <si>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</si>
  <si>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</si>
  <si>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</si>
  <si>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</si>
  <si>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</si>
  <si>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</si>
  <si>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</si>
  <si>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</si>
  <si>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</si>
  <si>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</si>
  <si>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</si>
  <si>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</si>
  <si>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</si>
  <si>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</si>
  <si>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</si>
  <si>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</si>
  <si>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</si>
  <si>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</si>
  <si>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</si>
  <si>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</si>
  <si>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</si>
  <si>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</si>
  <si>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</si>
  <si>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</si>
  <si>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</si>
  <si>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</si>
  <si>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</si>
  <si>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</si>
  <si>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</si>
  <si>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</si>
  <si>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</si>
  <si>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</si>
  <si>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</si>
  <si>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</si>
  <si>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</si>
  <si>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</si>
  <si>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</si>
  <si>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</si>
  <si>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</si>
  <si>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</si>
  <si>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</si>
  <si>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</si>
  <si>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</si>
  <si>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</si>
  <si>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</si>
  <si>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</si>
  <si>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</si>
  <si>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</si>
  <si>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</si>
  <si>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</si>
  <si>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</si>
  <si>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</si>
  <si>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</si>
  <si>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</si>
  <si>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</si>
  <si>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</si>
  <si>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</si>
  <si>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</si>
  <si>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</si>
  <si>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</si>
  <si>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</si>
  <si>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</si>
  <si>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</si>
  <si>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</si>
  <si>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</si>
  <si>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</si>
  <si>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</si>
  <si>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</si>
  <si>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</si>
  <si>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</si>
  <si>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</si>
  <si>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</si>
  <si>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</si>
  <si>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</si>
  <si>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</si>
  <si>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</si>
  <si>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</si>
  <si>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</si>
  <si>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</si>
  <si>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</si>
  <si>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</si>
  <si>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</si>
  <si>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</si>
  <si>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</si>
  <si>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</si>
  <si>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</si>
  <si>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</si>
  <si>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</si>
  <si>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</si>
  <si>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</si>
  <si>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</si>
  <si>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</si>
  <si>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</si>
  <si>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</si>
  <si>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</si>
  <si>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</si>
  <si>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</si>
  <si>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</si>
  <si>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</si>
  <si>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</si>
  <si>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</si>
  <si>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</si>
  <si>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</si>
  <si>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</si>
  <si>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</si>
  <si>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</si>
  <si>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</si>
  <si>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</si>
  <si>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</si>
  <si>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</si>
  <si>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</si>
  <si>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</si>
  <si>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</si>
  <si>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</si>
  <si>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</si>
  <si>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</si>
  <si>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</si>
  <si>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</si>
  <si>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</si>
  <si>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</si>
  <si>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</si>
  <si>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</si>
  <si>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</si>
  <si>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</si>
  <si>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</si>
  <si>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</si>
  <si>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</si>
  <si>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</si>
  <si>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</si>
  <si>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</si>
  <si>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</si>
  <si>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</si>
  <si>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</si>
  <si>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</si>
  <si>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</si>
  <si>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</si>
  <si>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</si>
  <si>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</si>
  <si>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</si>
  <si>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</si>
  <si>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</si>
  <si>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</si>
  <si>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</si>
  <si>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</si>
  <si>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</si>
  <si>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</si>
  <si>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</si>
  <si>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</si>
  <si>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</si>
  <si>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</si>
  <si>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</si>
  <si>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</si>
  <si>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</si>
  <si>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</si>
  <si>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</si>
  <si>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</si>
  <si>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</si>
  <si>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</si>
  <si>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</si>
  <si>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</si>
  <si>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</si>
  <si>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</si>
  <si>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</si>
  <si>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</si>
  <si>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</si>
  <si>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</si>
  <si>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</si>
  <si>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</si>
  <si>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</si>
  <si>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</si>
  <si>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</si>
  <si>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</si>
  <si>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</si>
  <si>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</si>
  <si>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</si>
  <si>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</si>
  <si>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</si>
  <si>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</si>
  <si>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</si>
  <si>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</si>
  <si>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</si>
  <si>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</si>
  <si>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</si>
  <si>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</si>
  <si>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</si>
  <si>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</si>
  <si>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</si>
  <si>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</si>
  <si>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</si>
  <si>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</si>
  <si>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</si>
  <si>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</si>
  <si>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</si>
  <si>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</si>
  <si>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</si>
  <si>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</si>
  <si>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</si>
  <si>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</si>
  <si>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</si>
  <si>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</si>
  <si>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</si>
  <si>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</si>
  <si>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</si>
  <si>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</si>
  <si>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</si>
  <si>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</si>
  <si>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</si>
  <si>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</si>
  <si>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</si>
  <si>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</si>
  <si>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</si>
  <si>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</si>
  <si>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</si>
  <si>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</si>
  <si>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</si>
  <si>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</si>
  <si>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</si>
  <si>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</si>
  <si>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</si>
  <si>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</si>
  <si>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</si>
  <si>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</si>
  <si>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</si>
  <si>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</si>
  <si>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</si>
  <si>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</si>
  <si>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</si>
  <si>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</si>
  <si>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</si>
  <si>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</si>
  <si>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</si>
  <si>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</si>
  <si>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</si>
  <si>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</si>
  <si>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</si>
  <si>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</si>
  <si>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</si>
  <si>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</si>
  <si>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</si>
  <si>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</si>
  <si>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</si>
  <si>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</si>
  <si>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</si>
  <si>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</si>
  <si>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</si>
  <si>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</si>
  <si>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</si>
  <si>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</si>
  <si>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</si>
  <si>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</si>
  <si>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</si>
  <si>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</si>
  <si>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</si>
  <si>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</si>
  <si>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</si>
  <si>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</si>
  <si>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</si>
  <si>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</si>
  <si>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</si>
  <si>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</si>
  <si>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</si>
  <si>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</si>
  <si>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</si>
  <si>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</si>
  <si>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</si>
  <si>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</si>
  <si>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</si>
  <si>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</si>
  <si>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</si>
  <si>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</si>
  <si>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</si>
  <si>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</si>
  <si>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</si>
  <si>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</si>
  <si>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</si>
  <si>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</si>
  <si>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</si>
  <si>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</si>
  <si>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</si>
  <si>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</si>
  <si>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</si>
  <si>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</si>
  <si>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</si>
  <si>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</si>
  <si>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</si>
  <si>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</si>
  <si>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</si>
  <si>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</si>
  <si>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</si>
  <si>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</si>
  <si>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</si>
  <si>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</si>
  <si>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</si>
  <si>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</si>
  <si>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</si>
  <si>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</si>
  <si>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</si>
  <si>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</si>
  <si>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</si>
  <si>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</si>
  <si>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</si>
  <si>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</si>
  <si>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</si>
  <si>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</si>
  <si>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</si>
  <si>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</si>
  <si>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</si>
  <si>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</si>
  <si>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</si>
  <si>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</si>
  <si>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</si>
  <si>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</si>
  <si>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</si>
  <si>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</si>
  <si>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</si>
  <si>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</si>
  <si>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</si>
  <si>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</si>
  <si>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</si>
  <si>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</si>
  <si>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</si>
  <si>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</si>
  <si>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</si>
  <si>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</si>
  <si>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</si>
  <si>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</si>
  <si>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</si>
  <si>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</si>
  <si>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</si>
  <si>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</si>
  <si>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</si>
  <si>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</si>
  <si>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</si>
  <si>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</si>
  <si>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</si>
  <si>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</si>
  <si>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</si>
  <si>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</si>
  <si>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</si>
  <si>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</si>
  <si>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</si>
  <si>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</si>
  <si>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</si>
  <si>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</si>
  <si>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</si>
  <si>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</si>
  <si>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</si>
  <si>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</si>
  <si>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</si>
  <si>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</si>
  <si>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</si>
  <si>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</si>
  <si>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</si>
  <si>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</si>
  <si>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</si>
  <si>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</si>
  <si>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</si>
  <si>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</si>
  <si>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</si>
  <si>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</si>
  <si>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</si>
  <si>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</si>
  <si>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</si>
  <si>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</si>
  <si>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</si>
  <si>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</si>
  <si>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</si>
  <si>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</si>
  <si>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</si>
  <si>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</si>
  <si>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</si>
  <si>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</si>
  <si>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</si>
  <si>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</si>
  <si>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</si>
  <si>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</si>
  <si>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</si>
  <si>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</si>
  <si>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</si>
  <si>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</si>
  <si>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</si>
  <si>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</si>
  <si>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</si>
  <si>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</si>
  <si>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</si>
  <si>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</si>
  <si>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</si>
  <si>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</si>
  <si>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</si>
  <si>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</si>
  <si>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</si>
  <si>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</si>
  <si>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</si>
  <si>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</si>
  <si>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</si>
  <si>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</si>
  <si>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</si>
  <si>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</si>
  <si>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</si>
  <si>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</si>
  <si>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</si>
  <si>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</si>
  <si>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</si>
  <si>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</si>
  <si>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</si>
  <si>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</si>
  <si>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</si>
  <si>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</si>
  <si>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</si>
  <si>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</si>
  <si>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</si>
  <si>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</si>
  <si>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</si>
  <si>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</si>
  <si>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</si>
  <si>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</si>
  <si>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</si>
  <si>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</si>
  <si>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</si>
  <si>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</si>
  <si>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</si>
  <si>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</si>
  <si>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</si>
  <si>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</si>
  <si>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</si>
  <si>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</si>
  <si>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</si>
  <si>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</si>
  <si>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</si>
  <si>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</si>
  <si>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</si>
  <si>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</si>
  <si>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</si>
  <si>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</si>
  <si>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</si>
  <si>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</si>
  <si>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</si>
  <si>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</si>
  <si>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</si>
  <si>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</si>
  <si>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</si>
  <si>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</si>
  <si>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</si>
  <si>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</si>
  <si>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</si>
  <si>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</si>
  <si>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</si>
  <si>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</si>
  <si>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</si>
  <si>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</si>
  <si>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</si>
  <si>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</si>
  <si>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</si>
  <si>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</si>
  <si>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</si>
  <si>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</si>
  <si>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</si>
  <si>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</si>
  <si>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</si>
  <si>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</si>
  <si>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</si>
  <si>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</si>
  <si>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</si>
  <si>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</si>
  <si>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</si>
  <si>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</si>
  <si>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</si>
  <si>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</si>
  <si>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</si>
  <si>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</si>
  <si>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</si>
  <si>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</si>
  <si>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</si>
  <si>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</si>
  <si>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</si>
  <si>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</si>
  <si>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</si>
  <si>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</si>
  <si>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</si>
  <si>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</si>
  <si>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</si>
  <si>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</si>
  <si>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</si>
  <si>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</si>
  <si>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</si>
  <si>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</si>
  <si>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</si>
  <si>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</si>
  <si>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</si>
  <si>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</si>
  <si>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</si>
  <si>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</si>
  <si>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</si>
  <si>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</si>
  <si>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</si>
  <si>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</si>
  <si>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</si>
  <si>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</si>
  <si>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</si>
  <si>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</si>
  <si>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</si>
  <si>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</si>
  <si>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</si>
  <si>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</si>
  <si>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</si>
  <si>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</si>
  <si>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</si>
  <si>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</si>
  <si>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</si>
  <si>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</si>
  <si>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</si>
  <si>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</si>
  <si>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</si>
  <si>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</si>
  <si>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</si>
  <si>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</si>
  <si>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</si>
  <si>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</si>
  <si>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</si>
  <si>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</si>
  <si>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</si>
  <si>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</si>
  <si>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</si>
  <si>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</si>
  <si>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</si>
  <si>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</si>
  <si>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</si>
  <si>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</si>
  <si>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</si>
  <si>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</si>
  <si>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</si>
  <si>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</si>
  <si>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</si>
  <si>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</si>
  <si>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</si>
  <si>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</si>
  <si>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</si>
  <si>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</si>
  <si>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</si>
  <si>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</si>
  <si>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</si>
  <si>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</si>
  <si>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</si>
  <si>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</si>
  <si>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</si>
  <si>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</si>
  <si>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</si>
  <si>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</si>
  <si>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</si>
  <si>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</si>
  <si>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</si>
  <si>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</si>
  <si>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</si>
  <si>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</si>
  <si>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</si>
  <si>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</si>
  <si>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</si>
  <si>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</si>
  <si>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</si>
  <si>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</si>
  <si>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</si>
  <si>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</si>
  <si>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</si>
  <si>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</si>
  <si>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</si>
  <si>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</si>
  <si>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</si>
  <si>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</si>
  <si>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</si>
  <si>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</si>
  <si>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</si>
  <si>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</si>
  <si>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</si>
  <si>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</si>
  <si>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</si>
  <si>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</si>
  <si>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</si>
  <si>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</si>
  <si>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</si>
  <si>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</si>
  <si>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</si>
  <si>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</si>
  <si>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</si>
  <si>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</si>
  <si>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</si>
  <si>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</si>
  <si>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</si>
  <si>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</si>
  <si>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</si>
  <si>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</si>
  <si>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</si>
  <si>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</si>
  <si>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</si>
  <si>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</si>
  <si>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</si>
  <si>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</si>
  <si>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</si>
  <si>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</si>
  <si>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</si>
  <si>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</si>
  <si>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</si>
  <si>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</si>
  <si>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</si>
  <si>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</si>
  <si>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</si>
  <si>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</si>
  <si>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</si>
  <si>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</si>
  <si>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</si>
  <si>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</si>
  <si>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</si>
  <si>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</si>
  <si>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</si>
  <si>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</si>
  <si>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</si>
  <si>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</si>
  <si>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</si>
  <si>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</si>
  <si>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</si>
  <si>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</si>
  <si>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</si>
  <si>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</si>
  <si>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</si>
  <si>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</si>
  <si>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</si>
  <si>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</si>
  <si>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</si>
  <si>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</si>
  <si>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</si>
  <si>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</si>
  <si>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</si>
  <si>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</si>
  <si>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</si>
  <si>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</si>
  <si>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</si>
  <si>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</si>
  <si>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</si>
  <si>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</si>
  <si>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</si>
  <si>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</si>
  <si>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</si>
  <si>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</si>
  <si>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</si>
  <si>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</si>
  <si>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</si>
  <si>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</si>
  <si>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</si>
  <si>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</si>
  <si>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</si>
  <si>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</si>
  <si>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</si>
  <si>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</si>
  <si>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</si>
  <si>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</si>
  <si>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</si>
  <si>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</si>
  <si>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</si>
  <si>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</si>
  <si>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</si>
  <si>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</si>
  <si>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</si>
  <si>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</si>
  <si>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</si>
  <si>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</si>
  <si>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</si>
  <si>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</si>
  <si>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</si>
  <si>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</si>
  <si>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</si>
  <si>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</si>
  <si>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</si>
  <si>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</si>
  <si>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</si>
  <si>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</si>
  <si>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</si>
  <si>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</si>
  <si>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</si>
  <si>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</si>
  <si>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</si>
  <si>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</si>
  <si>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</si>
  <si>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</si>
  <si>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</si>
  <si>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</si>
  <si>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</si>
  <si>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</si>
  <si>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</si>
  <si>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</si>
  <si>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</si>
  <si>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</si>
  <si>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</si>
  <si>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</si>
  <si>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</si>
  <si>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</si>
  <si>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</si>
  <si>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</si>
  <si>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</si>
  <si>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</si>
  <si>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</si>
  <si>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</si>
  <si>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</si>
  <si>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</si>
  <si>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</si>
  <si>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</si>
  <si>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</si>
  <si>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</si>
  <si>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</si>
  <si>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</si>
  <si>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</si>
  <si>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</si>
  <si>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</si>
  <si>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</si>
  <si>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</si>
  <si>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</si>
  <si>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</si>
  <si>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</si>
  <si>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</si>
  <si>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</si>
  <si>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</si>
  <si>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</si>
  <si>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</si>
  <si>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</si>
  <si>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</si>
  <si>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</si>
  <si>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</si>
  <si>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</si>
  <si>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</si>
  <si>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</si>
  <si>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</si>
  <si>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</si>
  <si>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</si>
  <si>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</si>
  <si>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</si>
  <si>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</si>
  <si>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</si>
  <si>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</si>
  <si>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</si>
  <si>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</si>
  <si>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</si>
  <si>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</si>
  <si>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</si>
  <si>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</si>
  <si>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</si>
  <si>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</si>
  <si>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</si>
  <si>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</si>
  <si>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</si>
  <si>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</si>
  <si>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</si>
  <si>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</si>
  <si>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</si>
  <si>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</si>
  <si>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</si>
  <si>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</si>
  <si>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</si>
  <si>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</si>
  <si>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</si>
  <si>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</si>
  <si>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</si>
  <si>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</si>
  <si>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</si>
  <si>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</si>
  <si>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</si>
  <si>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</si>
  <si>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</si>
  <si>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</si>
  <si>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</si>
  <si>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</si>
  <si>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</si>
  <si>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</si>
  <si>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</si>
  <si>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</si>
  <si>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</si>
  <si>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</si>
  <si>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</si>
  <si>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</si>
  <si>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</si>
  <si>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</si>
  <si>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</si>
  <si>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</si>
  <si>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</si>
  <si>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</si>
  <si>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</si>
  <si>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</si>
  <si>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</si>
  <si>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</si>
  <si>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</si>
  <si>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</si>
  <si>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</si>
  <si>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</si>
  <si>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</si>
  <si>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</si>
  <si>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</si>
  <si>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</si>
  <si>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</si>
  <si>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</si>
  <si>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</si>
  <si>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</si>
  <si>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</si>
  <si>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</si>
  <si>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</si>
  <si>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</si>
  <si>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</si>
  <si>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</si>
  <si>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</si>
  <si>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</si>
  <si>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</si>
  <si>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</si>
  <si>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</si>
  <si>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</si>
  <si>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</si>
  <si>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</si>
  <si>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</si>
  <si>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</si>
  <si>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</si>
  <si>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</si>
  <si>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</si>
  <si>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</si>
  <si>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</si>
  <si>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</si>
  <si>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</si>
  <si>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</si>
  <si>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</si>
  <si>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</si>
  <si>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</si>
  <si>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</si>
  <si>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</si>
  <si>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</si>
  <si>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</si>
  <si>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</si>
  <si>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</si>
  <si>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</si>
  <si>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</si>
  <si>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</si>
  <si>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</si>
  <si>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</si>
  <si>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</si>
  <si>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</si>
  <si>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</si>
  <si>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</si>
  <si>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</si>
  <si>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</si>
  <si>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</si>
  <si>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</si>
  <si>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</si>
  <si>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</si>
  <si>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</si>
  <si>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</si>
  <si>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</si>
  <si>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</si>
  <si>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</si>
  <si>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</si>
  <si>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</si>
  <si>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</si>
  <si>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</si>
  <si>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</si>
  <si>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</si>
  <si>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</si>
  <si>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</si>
  <si>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</si>
  <si>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</si>
  <si>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</si>
  <si>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</si>
  <si>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</si>
  <si>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</si>
  <si>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</si>
  <si>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</si>
  <si>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</si>
  <si>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</si>
  <si>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</si>
  <si>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</si>
  <si>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</si>
  <si>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</si>
  <si>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</si>
  <si>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</si>
  <si>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</si>
  <si>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</si>
  <si>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</si>
  <si>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</si>
  <si>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</si>
  <si>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</si>
  <si>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</si>
  <si>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</si>
  <si>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</si>
  <si>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</si>
  <si>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</si>
  <si>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</si>
  <si>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</si>
  <si>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</si>
  <si>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</si>
  <si>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</si>
  <si>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</si>
  <si>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</si>
  <si>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</si>
  <si>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</si>
  <si>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</si>
  <si>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</si>
  <si>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</si>
  <si>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</si>
  <si>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</si>
  <si>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</si>
  <si>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</si>
  <si>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</si>
  <si>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</si>
  <si>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</si>
  <si>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</si>
  <si>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</si>
  <si>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</si>
  <si>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</si>
  <si>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</si>
  <si>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</si>
  <si>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</si>
  <si>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</si>
  <si>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</si>
  <si>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</si>
  <si>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</si>
  <si>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</si>
  <si>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</si>
  <si>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</si>
  <si>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</si>
  <si>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</si>
  <si>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</si>
  <si>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</si>
  <si>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</si>
  <si>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</si>
  <si>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</si>
  <si>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</si>
  <si>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</si>
  <si>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</si>
  <si>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</si>
  <si>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</si>
  <si>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</si>
  <si>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</si>
  <si>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</si>
  <si>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</si>
  <si>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</si>
  <si>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</si>
  <si>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</si>
  <si>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</si>
  <si>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</si>
  <si>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</si>
  <si>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</si>
  <si>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</si>
  <si>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</si>
  <si>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</si>
  <si>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</si>
  <si>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</si>
  <si>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</si>
  <si>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</si>
  <si>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</si>
  <si>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</si>
  <si>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</si>
  <si>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</si>
  <si>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</si>
  <si>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</si>
  <si>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</si>
  <si>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</si>
  <si>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</si>
  <si>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</si>
  <si>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</si>
  <si>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</si>
  <si>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</si>
  <si>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</si>
  <si>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</si>
  <si>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</si>
  <si>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</si>
  <si>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</si>
  <si>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</si>
  <si>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</si>
  <si>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</si>
  <si>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</si>
  <si>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</si>
  <si>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</si>
  <si>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</si>
  <si>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</si>
  <si>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</si>
  <si>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</si>
  <si>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</si>
  <si>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</si>
  <si>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</si>
  <si>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</si>
  <si>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</si>
  <si>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</si>
  <si>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</si>
  <si>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</si>
  <si>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</si>
  <si>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</si>
  <si>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</si>
  <si>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</si>
  <si>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</si>
  <si>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</si>
  <si>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</si>
  <si>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</si>
  <si>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</si>
  <si>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</si>
  <si>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</si>
  <si>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</si>
  <si>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</si>
  <si>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</si>
  <si>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</si>
  <si>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</si>
  <si>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</si>
  <si>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</si>
  <si>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</si>
  <si>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</si>
  <si>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</si>
  <si>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</si>
  <si>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</si>
  <si>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</si>
  <si>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</si>
  <si>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</si>
  <si>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</si>
  <si>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</si>
  <si>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</si>
  <si>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</si>
  <si>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</si>
  <si>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</si>
  <si>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</si>
  <si>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</si>
  <si>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</si>
  <si>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</si>
  <si>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</si>
  <si>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</si>
  <si>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</si>
  <si>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</si>
  <si>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</si>
  <si>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</si>
  <si>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</si>
  <si>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</si>
  <si>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</si>
  <si>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</si>
  <si>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</si>
  <si>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</si>
  <si>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</si>
  <si>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</si>
  <si>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</si>
  <si>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</si>
  <si>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</si>
  <si>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</si>
  <si>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</si>
  <si>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</si>
  <si>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</si>
  <si>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</si>
  <si>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</si>
  <si>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</si>
  <si>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</si>
  <si>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</si>
  <si>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</si>
  <si>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</si>
  <si>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</si>
  <si>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</si>
  <si>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</si>
  <si>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</si>
  <si>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</si>
  <si>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</si>
  <si>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</si>
  <si>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</si>
  <si>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</si>
  <si>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</si>
  <si>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</si>
  <si>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</si>
  <si>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</si>
  <si>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</si>
  <si>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</si>
  <si>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</si>
  <si>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</si>
  <si>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</si>
  <si>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</si>
  <si>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</si>
  <si>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</si>
  <si>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</si>
  <si>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</si>
  <si>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</si>
  <si>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</si>
  <si>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</si>
  <si>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</si>
  <si>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</si>
  <si>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</si>
  <si>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</si>
  <si>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</si>
  <si>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</si>
  <si>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</si>
  <si>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</si>
  <si>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</si>
  <si>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</si>
  <si>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</si>
  <si>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</si>
  <si>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</si>
  <si>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</si>
  <si>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</si>
  <si>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</si>
  <si>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</si>
  <si>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</si>
  <si>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</si>
  <si>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</si>
  <si>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</si>
  <si>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</si>
  <si>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</si>
  <si>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</si>
  <si>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</si>
  <si>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</si>
  <si>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</si>
  <si>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</si>
  <si>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</si>
  <si>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</si>
  <si>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</si>
  <si>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</si>
  <si>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</si>
  <si>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</si>
  <si>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</si>
  <si>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</si>
  <si>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</si>
  <si>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</si>
  <si>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</si>
  <si>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</si>
  <si>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</si>
  <si>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</si>
  <si>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</si>
  <si>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</si>
  <si>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</si>
  <si>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</si>
  <si>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</si>
  <si>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</si>
  <si>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</si>
  <si>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</si>
  <si>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</si>
  <si>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</si>
  <si>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</si>
  <si>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</si>
  <si>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</si>
  <si>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</si>
  <si>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</si>
  <si>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</si>
  <si>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</si>
  <si>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</si>
  <si>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</si>
  <si>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</si>
  <si>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</si>
  <si>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</si>
  <si>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</si>
  <si>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</si>
  <si>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</si>
  <si>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</si>
  <si>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</si>
  <si>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</si>
  <si>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</si>
  <si>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</si>
  <si>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</si>
  <si>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</si>
  <si>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</si>
  <si>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</si>
  <si>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</si>
  <si>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</si>
  <si>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</si>
  <si>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</si>
  <si>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</si>
  <si>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</si>
  <si>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</si>
  <si>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</si>
  <si>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</si>
  <si>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</si>
  <si>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</si>
  <si>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</si>
  <si>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</si>
  <si>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</si>
  <si>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</si>
  <si>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</si>
  <si>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</si>
  <si>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</si>
  <si>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</si>
  <si>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</si>
  <si>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</si>
  <si>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</si>
  <si>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</si>
  <si>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</si>
  <si>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</si>
  <si>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</si>
  <si>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</si>
  <si>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</si>
  <si>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</si>
  <si>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</si>
  <si>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</si>
  <si>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</si>
  <si>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</si>
  <si>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</si>
  <si>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</si>
  <si>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</si>
  <si>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</si>
  <si>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</si>
  <si>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</si>
  <si>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</si>
  <si>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</si>
  <si>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</si>
  <si>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</si>
  <si>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</si>
  <si>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</si>
  <si>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</si>
  <si>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</si>
  <si>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</si>
  <si>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</si>
  <si>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</si>
  <si>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</si>
  <si>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</si>
  <si>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</si>
  <si>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</si>
  <si>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</si>
  <si>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</si>
  <si>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</si>
  <si>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</si>
  <si>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</si>
  <si>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</si>
  <si>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</si>
  <si>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</si>
  <si>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</si>
  <si>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</si>
  <si>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</si>
  <si>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</si>
  <si>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</si>
  <si>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</si>
  <si>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</si>
  <si>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</si>
  <si>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</si>
  <si>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</si>
  <si>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</si>
  <si>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</si>
  <si>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</si>
  <si>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</si>
  <si>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</si>
  <si>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</si>
  <si>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</si>
  <si>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</si>
  <si>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</si>
  <si>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</si>
  <si>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</si>
  <si>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</si>
  <si>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</si>
  <si>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</si>
  <si>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</si>
  <si>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</si>
  <si>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</si>
  <si>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</si>
  <si>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</si>
  <si>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</si>
  <si>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</si>
  <si>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</si>
  <si>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</si>
  <si>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</si>
  <si>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</si>
  <si>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</si>
  <si>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</si>
  <si>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</si>
  <si>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</si>
  <si>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</si>
  <si>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</si>
  <si>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</si>
  <si>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</si>
  <si>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</si>
  <si>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</si>
  <si>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</si>
  <si>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</si>
  <si>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</si>
  <si>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</si>
  <si>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</si>
  <si>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</si>
  <si>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</si>
  <si>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</si>
  <si>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</si>
  <si>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</si>
  <si>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</si>
  <si>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</si>
  <si>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</si>
  <si>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</si>
  <si>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</si>
  <si>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</si>
  <si>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</si>
  <si>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</si>
  <si>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</si>
  <si>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</si>
  <si>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</si>
  <si>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</si>
  <si>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</si>
  <si>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</si>
  <si>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</si>
  <si>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</si>
  <si>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</si>
  <si>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</si>
  <si>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</si>
  <si>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</si>
  <si>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</si>
  <si>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</si>
  <si>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</si>
  <si>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</si>
  <si>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</si>
  <si>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</si>
  <si>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</si>
  <si>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</si>
  <si>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</si>
  <si>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</si>
  <si>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</si>
  <si>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</si>
  <si>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</si>
  <si>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</si>
  <si>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</si>
  <si>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</si>
  <si>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</si>
  <si>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</si>
  <si>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</si>
  <si>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</si>
  <si>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</si>
  <si>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</si>
  <si>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</si>
  <si>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</si>
  <si>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</si>
  <si>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</si>
  <si>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</si>
  <si>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</si>
  <si>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</si>
  <si>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</si>
  <si>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</si>
  <si>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</si>
  <si>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</si>
  <si>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</si>
  <si>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</si>
  <si>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</si>
  <si>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</si>
  <si>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</si>
  <si>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</si>
  <si>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</si>
  <si>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</si>
  <si>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</si>
  <si>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</si>
  <si>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</si>
  <si>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</si>
  <si>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</si>
  <si>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</si>
  <si>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</si>
  <si>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</si>
  <si>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</si>
  <si>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</si>
  <si>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</si>
  <si>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</si>
  <si>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</si>
  <si>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</si>
  <si>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</si>
  <si>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</si>
  <si>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</si>
  <si>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</si>
  <si>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</si>
  <si>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</si>
  <si>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</si>
  <si>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</si>
  <si>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</si>
  <si>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</si>
  <si>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</si>
  <si>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</si>
  <si>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</si>
  <si>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</si>
  <si>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</si>
  <si>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</si>
  <si>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</si>
  <si>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</si>
  <si>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</si>
  <si>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</si>
  <si>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</si>
  <si>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</si>
  <si>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</si>
  <si>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</si>
  <si>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</si>
  <si>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</si>
  <si>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</si>
  <si>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</si>
  <si>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</si>
  <si>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</si>
  <si>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</si>
  <si>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</si>
  <si>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</si>
  <si>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</si>
  <si>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</si>
  <si>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</si>
  <si>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</si>
  <si>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</si>
  <si>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</si>
  <si>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</si>
  <si>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</si>
  <si>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</si>
  <si>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</si>
  <si>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</si>
  <si>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</si>
  <si>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</si>
  <si>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</si>
  <si>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</si>
  <si>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</si>
  <si>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</si>
  <si>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</si>
  <si>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</si>
  <si>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</si>
  <si>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</si>
  <si>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</si>
  <si>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</si>
  <si>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</si>
  <si>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</si>
  <si>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</si>
  <si>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</si>
  <si>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</si>
  <si>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</si>
  <si>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</si>
  <si>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</si>
  <si>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</si>
  <si>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</si>
  <si>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</si>
  <si>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</si>
  <si>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</si>
  <si>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</si>
  <si>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</si>
  <si>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</si>
  <si>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</si>
  <si>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</si>
  <si>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</si>
  <si>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</si>
  <si>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</si>
  <si>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</si>
  <si>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</si>
  <si>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</si>
  <si>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</si>
  <si>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</si>
  <si>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</si>
  <si>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</si>
  <si>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</si>
  <si>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</si>
  <si>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</si>
  <si>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</si>
  <si>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</si>
  <si>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</si>
  <si>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</si>
  <si>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</si>
  <si>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</si>
  <si>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</si>
  <si>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</si>
  <si>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</si>
  <si>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</si>
  <si>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</si>
  <si>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</si>
  <si>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</si>
  <si>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</si>
  <si>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</si>
  <si>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</si>
  <si>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</si>
  <si>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</si>
  <si>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</si>
  <si>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</si>
  <si>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</si>
  <si>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</si>
  <si>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</si>
  <si>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</si>
  <si>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</si>
  <si>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</si>
  <si>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</si>
  <si>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</si>
  <si>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</si>
  <si>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</si>
  <si>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</si>
  <si>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</si>
  <si>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</si>
  <si>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</si>
  <si>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</si>
  <si>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</si>
  <si>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</si>
  <si>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</si>
  <si>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</si>
  <si>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</si>
  <si>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</si>
  <si>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</si>
  <si>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</si>
  <si>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</si>
  <si>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</si>
  <si>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</si>
  <si>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</si>
  <si>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</si>
  <si>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</si>
  <si>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</si>
  <si>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</si>
  <si>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</si>
  <si>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</si>
  <si>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</si>
  <si>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</si>
  <si>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</si>
  <si>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</si>
  <si>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</si>
  <si>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</si>
  <si>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</si>
  <si>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</si>
  <si>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</si>
  <si>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</si>
  <si>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</si>
  <si>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</si>
  <si>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</si>
  <si>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</si>
  <si>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</si>
  <si>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</si>
  <si>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</si>
  <si>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</si>
  <si>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</si>
  <si>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</si>
  <si>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</si>
  <si>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</si>
  <si>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</si>
  <si>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</si>
  <si>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</si>
  <si>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</si>
  <si>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</si>
  <si>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</si>
  <si>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</si>
  <si>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</si>
  <si>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</si>
  <si>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</si>
  <si>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</si>
  <si>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</si>
  <si>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</si>
  <si>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</si>
  <si>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</si>
  <si>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</si>
  <si>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</si>
  <si>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</si>
  <si>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</si>
  <si>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</si>
  <si>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</si>
  <si>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</si>
  <si>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</si>
  <si>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</si>
  <si>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</si>
  <si>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</si>
  <si>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</si>
  <si>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</si>
  <si>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</si>
  <si>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</si>
  <si>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</si>
  <si>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</si>
  <si>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</si>
  <si>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</si>
  <si>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</si>
  <si>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</si>
  <si>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</si>
  <si>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</si>
  <si>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</si>
  <si>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</si>
  <si>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</si>
  <si>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</si>
  <si>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</si>
  <si>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</si>
  <si>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</si>
  <si>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</si>
  <si>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</si>
  <si>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</si>
  <si>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</si>
  <si>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</si>
  <si>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</si>
  <si>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</si>
  <si>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</si>
  <si>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</si>
  <si>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</si>
  <si>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</si>
  <si>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</si>
  <si>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</si>
  <si>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</si>
  <si>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</si>
  <si>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</si>
  <si>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</si>
  <si>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</si>
  <si>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</si>
  <si>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</si>
  <si>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</si>
  <si>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</si>
  <si>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</si>
  <si>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</si>
  <si>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</si>
  <si>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</si>
  <si>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</si>
  <si>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</si>
  <si>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</si>
  <si>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</si>
  <si>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</si>
  <si>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</si>
  <si>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</si>
  <si>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</si>
  <si>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</si>
  <si>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</si>
  <si>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</si>
  <si>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</si>
  <si>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</si>
  <si>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</si>
  <si>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</si>
  <si>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</si>
  <si>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</si>
  <si>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</si>
  <si>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</si>
  <si>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</si>
  <si>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</si>
  <si>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</si>
  <si>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</si>
  <si>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</si>
  <si>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</si>
  <si>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</si>
  <si>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</si>
  <si>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</si>
  <si>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</si>
  <si>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</si>
  <si>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</si>
  <si>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</si>
  <si>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</si>
  <si>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</si>
  <si>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</si>
  <si>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</si>
  <si>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</si>
  <si>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</si>
  <si>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</si>
  <si>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</si>
  <si>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</si>
  <si>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</si>
  <si>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</si>
  <si>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</si>
  <si>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</si>
  <si>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</si>
  <si>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</si>
  <si>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</si>
  <si>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</si>
  <si>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</si>
  <si>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</si>
  <si>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</si>
  <si>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</si>
  <si>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</si>
  <si>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</si>
  <si>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</si>
  <si>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</si>
  <si>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</si>
  <si>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</si>
  <si>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</si>
  <si>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</si>
  <si>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</si>
  <si>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</si>
  <si>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</si>
  <si>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</si>
  <si>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</si>
  <si>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</si>
  <si>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</si>
  <si>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</si>
  <si>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</si>
  <si>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</si>
  <si>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</si>
  <si>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</si>
  <si>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</si>
  <si>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</si>
  <si>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</si>
  <si>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</si>
  <si>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</si>
  <si>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</si>
  <si>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</si>
  <si>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</si>
  <si>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</si>
  <si>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</si>
  <si>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</si>
  <si>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</si>
  <si>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</si>
  <si>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</si>
  <si>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</si>
  <si>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</si>
  <si>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</si>
  <si>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</si>
  <si>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</si>
  <si>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</si>
  <si>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</si>
  <si>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</si>
  <si>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</si>
  <si>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</si>
  <si>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</si>
  <si>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</si>
  <si>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</si>
  <si>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</si>
  <si>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</si>
  <si>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</si>
  <si>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</si>
  <si>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</si>
  <si>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</si>
  <si>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</si>
  <si>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</si>
  <si>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</si>
  <si>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</si>
  <si>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</si>
  <si>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</si>
  <si>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</si>
  <si>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</si>
  <si>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</si>
  <si>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</si>
  <si>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</si>
  <si>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</si>
  <si>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</si>
  <si>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</si>
  <si>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</si>
  <si>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</si>
  <si>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</si>
  <si>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</si>
  <si>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</si>
  <si>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</si>
  <si>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</si>
  <si>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</si>
  <si>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</si>
  <si>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</si>
  <si>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</si>
  <si>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</si>
  <si>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</si>
  <si>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</si>
  <si>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</si>
  <si>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</si>
  <si>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</si>
  <si>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</si>
  <si>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</si>
  <si>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</si>
  <si>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</si>
  <si>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</si>
  <si>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</si>
  <si>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</si>
  <si>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</si>
  <si>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</si>
  <si>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</si>
  <si>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</si>
  <si>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</si>
  <si>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</si>
  <si>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</si>
  <si>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</si>
  <si>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</si>
  <si>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</si>
  <si>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</si>
  <si>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</si>
  <si>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</si>
  <si>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</si>
  <si>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</si>
  <si>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</si>
  <si>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</si>
  <si>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</si>
  <si>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</si>
  <si>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</si>
  <si>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</si>
  <si>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</si>
  <si>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</si>
  <si>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</si>
  <si>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</si>
  <si>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</si>
  <si>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</si>
  <si>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</si>
  <si>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</si>
  <si>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</si>
  <si>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</si>
  <si>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</si>
  <si>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</si>
  <si>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</si>
  <si>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</si>
  <si>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</si>
  <si>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</si>
  <si>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</si>
  <si>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</si>
  <si>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</si>
  <si>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</si>
  <si>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</si>
  <si>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</si>
  <si>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</si>
  <si>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</si>
  <si>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</si>
  <si>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</si>
  <si>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</si>
  <si>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</si>
  <si>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</si>
  <si>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</si>
  <si>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</si>
  <si>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</si>
  <si>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</si>
  <si>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</si>
  <si>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</si>
  <si>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</si>
  <si>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</si>
  <si>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</si>
  <si>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</si>
  <si>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</si>
  <si>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</si>
  <si>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</si>
  <si>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</si>
  <si>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</si>
  <si>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</si>
  <si>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</si>
  <si>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</si>
  <si>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</si>
  <si>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</si>
  <si>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</si>
  <si>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</si>
  <si>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</si>
  <si>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</si>
  <si>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</si>
  <si>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</si>
  <si>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</si>
  <si>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</si>
  <si>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</si>
  <si>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</si>
  <si>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</si>
  <si>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</si>
  <si>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</si>
  <si>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</si>
  <si>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</si>
  <si>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</si>
  <si>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</si>
  <si>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</si>
  <si>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</si>
  <si>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</si>
  <si>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</si>
  <si>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</si>
  <si>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</si>
  <si>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</si>
  <si>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</si>
  <si>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</si>
  <si>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</si>
  <si>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</si>
  <si>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</si>
  <si>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</si>
  <si>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</si>
  <si>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</si>
  <si>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</si>
  <si>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</si>
  <si>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</si>
  <si>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</si>
  <si>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</si>
  <si>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</si>
  <si>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</si>
  <si>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</si>
  <si>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</si>
  <si>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</si>
  <si>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</si>
  <si>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</si>
  <si>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</si>
  <si>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</si>
  <si>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</si>
  <si>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</si>
  <si>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</si>
  <si>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</si>
  <si>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</si>
  <si>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</si>
  <si>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</si>
  <si>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</si>
  <si>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</si>
  <si>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</si>
  <si>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</si>
  <si>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</si>
  <si>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</si>
  <si>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</si>
  <si>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</si>
  <si>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</si>
  <si>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</si>
  <si>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</si>
  <si>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</si>
  <si>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</si>
  <si>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</si>
  <si>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</si>
  <si>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</si>
  <si>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</si>
  <si>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</si>
  <si>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</si>
  <si>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</si>
  <si>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</si>
  <si>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</si>
  <si>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</si>
  <si>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</si>
  <si>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</si>
  <si>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</si>
  <si>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</si>
  <si>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</si>
  <si>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</si>
  <si>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</si>
  <si>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</si>
  <si>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</si>
  <si>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</si>
  <si>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</si>
  <si>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</si>
  <si>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</si>
  <si>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</si>
  <si>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</si>
  <si>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</si>
  <si>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</si>
  <si>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</si>
  <si>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</si>
  <si>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</si>
  <si>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</si>
  <si>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</si>
  <si>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</si>
  <si>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</si>
  <si>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</si>
  <si>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</si>
  <si>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</si>
  <si>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</si>
  <si>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</si>
  <si>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</si>
  <si>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</si>
  <si>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</si>
  <si>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</si>
  <si>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</si>
  <si>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</si>
  <si>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</si>
  <si>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</si>
  <si>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</si>
  <si>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</si>
  <si>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</si>
  <si>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</si>
  <si>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</si>
  <si>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</si>
  <si>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</si>
  <si>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</si>
  <si>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</si>
  <si>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</si>
  <si>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</si>
  <si>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</si>
  <si>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</si>
  <si>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</si>
  <si>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</si>
  <si>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</si>
  <si>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</si>
  <si>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</si>
  <si>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</si>
  <si>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</si>
  <si>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</si>
  <si>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</si>
  <si>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</si>
  <si>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</si>
  <si>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</si>
  <si>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</si>
  <si>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</si>
  <si>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</si>
  <si>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</si>
  <si>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</si>
  <si>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</si>
  <si>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</si>
  <si>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</si>
  <si>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</si>
  <si>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</si>
  <si>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</si>
  <si>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</si>
  <si>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</si>
  <si>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</si>
  <si>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</si>
  <si>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</si>
  <si>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</si>
  <si>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</si>
  <si>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</si>
  <si>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</si>
  <si>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</si>
  <si>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</si>
  <si>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</si>
  <si>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</si>
  <si>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</si>
  <si>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</si>
  <si>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</si>
  <si>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</si>
  <si>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</si>
  <si>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</si>
  <si>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</si>
  <si>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</si>
  <si>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</si>
  <si>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</si>
  <si>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</si>
  <si>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</si>
  <si>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</si>
  <si>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</si>
  <si>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</si>
  <si>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</si>
  <si>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</si>
  <si>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</si>
  <si>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</si>
  <si>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</si>
  <si>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</si>
  <si>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</si>
  <si>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</si>
  <si>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</si>
  <si>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</si>
  <si>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</si>
  <si>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</si>
  <si>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</si>
  <si>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</si>
  <si>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</si>
  <si>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</si>
  <si>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</si>
  <si>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</si>
  <si>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</si>
  <si>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</si>
  <si>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</si>
  <si>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</si>
  <si>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</si>
  <si>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</si>
  <si>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</si>
  <si>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</si>
  <si>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</si>
  <si>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</si>
  <si>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</si>
  <si>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</si>
  <si>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</si>
  <si>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</si>
  <si>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</si>
  <si>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</si>
  <si>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</si>
  <si>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</si>
  <si>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</si>
  <si>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</si>
  <si>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</si>
  <si>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</si>
  <si>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</si>
  <si>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</si>
  <si>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</si>
  <si>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</si>
  <si>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</si>
  <si>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</si>
  <si>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</si>
  <si>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</si>
  <si>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</si>
  <si>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</si>
  <si>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</si>
  <si>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</si>
  <si>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</si>
  <si>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</si>
  <si>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</si>
  <si>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</si>
  <si>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</si>
  <si>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</si>
  <si>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</si>
  <si>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</si>
  <si>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</si>
  <si>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</si>
  <si>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</si>
  <si>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</si>
  <si>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</si>
  <si>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</si>
  <si>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</si>
  <si>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</si>
  <si>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</si>
  <si>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</si>
  <si>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</si>
  <si>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</si>
  <si>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</si>
  <si>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</si>
  <si>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</si>
  <si>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</si>
  <si>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</si>
  <si>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</si>
  <si>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</si>
  <si>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</si>
  <si>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</si>
  <si>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</si>
  <si>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</si>
  <si>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</si>
  <si>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</si>
  <si>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</si>
  <si>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</si>
  <si>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</si>
  <si>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</si>
  <si>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</si>
  <si>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</si>
  <si>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</si>
  <si>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</si>
  <si>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</si>
  <si>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</si>
  <si>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</si>
  <si>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</si>
  <si>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</si>
  <si>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</si>
  <si>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</si>
  <si>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</si>
  <si>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</si>
  <si>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</si>
  <si>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</si>
  <si>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</si>
  <si>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</si>
  <si>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</si>
  <si>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</si>
  <si>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</si>
  <si>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</si>
  <si>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</si>
  <si>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</si>
  <si>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</si>
  <si>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</si>
  <si>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</si>
  <si>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</si>
  <si>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</si>
  <si>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</si>
  <si>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</si>
  <si>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</si>
  <si>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</si>
  <si>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</si>
  <si>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</si>
  <si>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</si>
  <si>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</si>
  <si>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</si>
  <si>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</si>
  <si>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</si>
  <si>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</si>
  <si>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</si>
  <si>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</si>
  <si>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</si>
  <si>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</si>
  <si>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</si>
  <si>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</si>
  <si>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</si>
  <si>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</si>
  <si>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</si>
  <si>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</si>
  <si>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</si>
  <si>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</si>
  <si>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</si>
  <si>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</si>
  <si>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</si>
  <si>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</si>
  <si>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</si>
  <si>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</si>
  <si>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</si>
  <si>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</si>
  <si>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</si>
  <si>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</si>
  <si>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</si>
  <si>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</si>
  <si>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</si>
  <si>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</si>
  <si>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</si>
  <si>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</si>
  <si>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</si>
  <si>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</si>
  <si>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</si>
  <si>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</si>
  <si>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</si>
  <si>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</si>
  <si>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</si>
  <si>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</si>
  <si>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</si>
  <si>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</si>
  <si>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</si>
  <si>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</si>
  <si>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</si>
  <si>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</si>
  <si>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</si>
  <si>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</si>
  <si>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</si>
  <si>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</si>
  <si>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</si>
  <si>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</si>
  <si>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</si>
  <si>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</si>
  <si>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</si>
  <si>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</si>
  <si>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</si>
  <si>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</si>
  <si>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</si>
  <si>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</si>
  <si>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</si>
  <si>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</si>
  <si>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</si>
  <si>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</si>
  <si>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</si>
  <si>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</si>
  <si>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</si>
  <si>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</si>
  <si>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</si>
  <si>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</si>
  <si>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</si>
  <si>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</si>
  <si>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</si>
  <si>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</si>
  <si>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</si>
  <si>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</si>
  <si>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</si>
  <si>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</si>
  <si>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</si>
  <si>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</si>
  <si>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</si>
  <si>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</si>
  <si>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</si>
  <si>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</si>
  <si>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</si>
  <si>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</si>
  <si>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</si>
  <si>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</si>
  <si>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</si>
  <si>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</si>
  <si>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</si>
  <si>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</si>
  <si>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</si>
  <si>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</si>
  <si>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</si>
  <si>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</si>
  <si>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</si>
  <si>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</si>
  <si>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</si>
  <si>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</si>
  <si>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</si>
  <si>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</si>
  <si>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</si>
  <si>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</si>
  <si>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</si>
  <si>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</si>
  <si>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</si>
  <si>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</si>
  <si>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</si>
  <si>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</si>
  <si>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</si>
  <si>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</si>
  <si>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</si>
  <si>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</si>
  <si>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</si>
  <si>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</si>
  <si>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</si>
  <si>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</si>
  <si>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</si>
  <si>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</si>
  <si>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</si>
  <si>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</si>
  <si>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</si>
  <si>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</si>
  <si>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</si>
  <si>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</si>
  <si>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</si>
  <si>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</si>
  <si>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</si>
  <si>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</si>
  <si>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</si>
  <si>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</si>
  <si>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</si>
  <si>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</si>
  <si>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</si>
  <si>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</si>
  <si>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</si>
  <si>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</si>
  <si>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</si>
  <si>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</si>
  <si>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</si>
  <si>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</si>
  <si>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</si>
  <si>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</si>
  <si>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</si>
  <si>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</si>
  <si>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</si>
  <si>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</si>
  <si>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</si>
  <si>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</si>
  <si>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</si>
  <si>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</si>
  <si>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</si>
  <si>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</si>
  <si>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</si>
  <si>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</si>
  <si>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</si>
  <si>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</si>
  <si>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</si>
  <si>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</si>
  <si>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</si>
  <si>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</si>
  <si>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</si>
  <si>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</si>
  <si>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</si>
  <si>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</si>
  <si>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</si>
  <si>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</si>
  <si>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</si>
  <si>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</si>
  <si>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</si>
  <si>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</si>
  <si>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</si>
  <si>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</si>
  <si>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</si>
  <si>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</si>
  <si>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</si>
  <si>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</si>
  <si>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</si>
  <si>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</si>
  <si>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</si>
  <si>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</si>
  <si>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</si>
  <si>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</si>
  <si>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</si>
  <si>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</si>
  <si>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</si>
  <si>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</si>
  <si>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</si>
  <si>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</si>
  <si>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</si>
  <si>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</si>
  <si>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</si>
  <si>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</si>
  <si>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</si>
  <si>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</si>
  <si>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</si>
  <si>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</si>
  <si>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</si>
  <si>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</si>
  <si>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</si>
  <si>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</si>
  <si>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</si>
  <si>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</si>
  <si>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</si>
  <si>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</si>
  <si>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</si>
  <si>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</si>
  <si>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</si>
  <si>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</si>
  <si>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</si>
  <si>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</si>
  <si>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</si>
  <si>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</si>
  <si>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</si>
  <si>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</si>
  <si>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</si>
  <si>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</si>
  <si>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</si>
  <si>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</si>
  <si>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</si>
  <si>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</si>
  <si>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</si>
  <si>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</si>
  <si>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</si>
  <si>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</si>
  <si>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</si>
  <si>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</si>
  <si>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</si>
  <si>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</si>
  <si>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</si>
  <si>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</si>
  <si>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</si>
  <si>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</si>
  <si>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</si>
  <si>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</si>
  <si>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</si>
  <si>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</si>
  <si>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</si>
  <si>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</si>
  <si>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</si>
  <si>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</si>
  <si>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</si>
  <si>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</si>
  <si>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</si>
  <si>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</si>
  <si>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</si>
  <si>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</si>
  <si>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</si>
  <si>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</si>
  <si>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</si>
  <si>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</si>
  <si>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</si>
  <si>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</si>
  <si>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</si>
  <si>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</si>
  <si>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</si>
  <si>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</si>
  <si>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</si>
  <si>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</si>
  <si>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</si>
  <si>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</si>
  <si>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</si>
  <si>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</si>
  <si>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</si>
  <si>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</si>
  <si>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</si>
  <si>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</si>
  <si>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</si>
  <si>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</si>
  <si>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</si>
  <si>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</si>
  <si>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</si>
  <si>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</si>
  <si>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</si>
  <si>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</si>
  <si>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</si>
  <si>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</si>
  <si>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</si>
  <si>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</si>
  <si>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</si>
  <si>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</si>
  <si>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</si>
  <si>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</si>
  <si>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</si>
  <si>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</si>
  <si>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</si>
  <si>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</si>
  <si>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</si>
  <si>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</si>
  <si>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</si>
  <si>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</si>
  <si>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</si>
  <si>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</si>
  <si>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</si>
  <si>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</si>
  <si>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</si>
  <si>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</si>
  <si>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</si>
  <si>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</si>
  <si>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</si>
  <si>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</si>
  <si>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</si>
  <si>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</si>
  <si>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</si>
  <si>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</si>
  <si>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</si>
  <si>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</si>
  <si>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</si>
  <si>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</si>
  <si>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</si>
  <si>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</si>
  <si>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</si>
  <si>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</si>
  <si>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</si>
  <si>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</si>
  <si>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</si>
  <si>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</si>
  <si>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</si>
  <si>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</si>
  <si>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</si>
  <si>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</si>
  <si>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</si>
  <si>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</si>
  <si>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</si>
  <si>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</si>
  <si>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</si>
  <si>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</si>
  <si>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</si>
  <si>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</si>
  <si>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</si>
  <si>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</si>
  <si>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</si>
  <si>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</si>
  <si>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</si>
  <si>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</si>
  <si>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</si>
  <si>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</si>
  <si>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</si>
  <si>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</si>
  <si>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</si>
  <si>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</si>
  <si>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</si>
  <si>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</si>
  <si>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</si>
  <si>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</si>
  <si>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</si>
  <si>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</si>
  <si>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</si>
  <si>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</si>
  <si>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</si>
  <si>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</si>
  <si>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</si>
  <si>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</si>
  <si>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</si>
  <si>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</si>
  <si>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</si>
  <si>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</si>
  <si>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</si>
  <si>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</si>
  <si>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</si>
  <si>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</si>
  <si>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</si>
  <si>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</si>
  <si>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</si>
  <si>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</si>
  <si>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</si>
  <si>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</si>
  <si>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</si>
  <si>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</si>
  <si>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</si>
  <si>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</si>
  <si>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</si>
  <si>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</si>
  <si>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</si>
  <si>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</si>
  <si>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</si>
  <si>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</si>
  <si>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</si>
  <si>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</si>
  <si>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</si>
  <si>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</si>
  <si>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</si>
  <si>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</si>
  <si>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</si>
  <si>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</si>
  <si>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</si>
  <si>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</si>
  <si>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</si>
  <si>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</si>
  <si>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</si>
  <si>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</si>
  <si>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</si>
  <si>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</si>
  <si>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</si>
  <si>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</si>
  <si>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</si>
  <si>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</si>
  <si>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</si>
  <si>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</si>
  <si>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</si>
  <si>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</si>
  <si>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</si>
  <si>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</si>
  <si>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</si>
  <si>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</si>
  <si>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</si>
  <si>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</si>
  <si>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</si>
  <si>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</si>
  <si>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</si>
  <si>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</si>
  <si>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</si>
  <si>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</si>
  <si>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</si>
  <si>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</si>
  <si>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</si>
  <si>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</si>
  <si>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</si>
  <si>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</si>
  <si>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</si>
  <si>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</si>
  <si>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</si>
  <si>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</si>
  <si>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</si>
  <si>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</si>
  <si>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</si>
  <si>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</si>
  <si>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</si>
  <si>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</si>
  <si>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</si>
  <si>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</si>
  <si>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</si>
  <si>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</si>
  <si>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</si>
  <si>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</si>
  <si>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</si>
  <si>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</si>
  <si>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</si>
  <si>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</si>
  <si>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</si>
  <si>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</si>
  <si>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</si>
  <si>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</si>
  <si>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</si>
  <si>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</si>
  <si>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</si>
  <si>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</si>
  <si>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</si>
  <si>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</si>
  <si>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</si>
  <si>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</si>
  <si>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</si>
  <si>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</si>
  <si>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</si>
  <si>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</si>
  <si>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</si>
  <si>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</si>
  <si>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</si>
  <si>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</si>
  <si>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</si>
  <si>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</si>
  <si>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</si>
  <si>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</si>
  <si>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</si>
  <si>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</si>
  <si>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</si>
  <si>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</si>
  <si>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</si>
  <si>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</si>
  <si>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</si>
  <si>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</si>
  <si>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</si>
  <si>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</si>
  <si>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</si>
  <si>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</si>
  <si>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</si>
  <si>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</si>
  <si>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</si>
  <si>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</si>
  <si>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</si>
  <si>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</si>
  <si>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</si>
  <si>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</si>
  <si>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</si>
  <si>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</si>
  <si>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</si>
  <si>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</si>
  <si>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</si>
  <si>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</si>
  <si>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</si>
  <si>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</si>
  <si>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</si>
  <si>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</si>
  <si>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</si>
  <si>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</si>
  <si>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</si>
  <si>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</si>
  <si>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</si>
  <si>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</si>
  <si>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</si>
  <si>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</si>
  <si>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</si>
  <si>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</si>
  <si>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</si>
  <si>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</si>
  <si>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</si>
  <si>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</si>
  <si>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</si>
  <si>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</si>
  <si>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</si>
  <si>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</si>
  <si>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</si>
  <si>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</si>
  <si>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</si>
  <si>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</si>
  <si>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</si>
  <si>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</si>
  <si>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</si>
  <si>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</si>
  <si>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</si>
  <si>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</si>
  <si>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</si>
  <si>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</si>
  <si>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</si>
  <si>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</si>
  <si>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</si>
  <si>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</si>
  <si>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</si>
  <si>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</si>
  <si>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</si>
  <si>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</si>
  <si>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</si>
  <si>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</si>
  <si>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</si>
  <si>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</si>
  <si>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</si>
  <si>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</si>
  <si>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</si>
  <si>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</si>
  <si>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</si>
  <si>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</si>
  <si>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</si>
  <si>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</si>
  <si>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</si>
  <si>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</si>
  <si>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</si>
  <si>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</si>
  <si>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</si>
  <si>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</si>
  <si>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</si>
  <si>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</si>
  <si>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</si>
  <si>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</si>
  <si>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</si>
  <si>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</si>
  <si>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</si>
  <si>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</si>
  <si>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</si>
  <si>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</si>
  <si>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</si>
  <si>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</si>
  <si>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</si>
  <si>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</si>
  <si>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</si>
  <si>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</si>
  <si>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</si>
  <si>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</si>
  <si>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</si>
  <si>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</si>
  <si>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</si>
  <si>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</si>
  <si>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</si>
  <si>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</si>
  <si>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</si>
  <si>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</si>
  <si>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</si>
  <si>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</si>
  <si>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</si>
  <si>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</si>
  <si>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</si>
  <si>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</si>
  <si>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</si>
  <si>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</si>
  <si>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</si>
  <si>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</si>
  <si>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</si>
  <si>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</si>
  <si>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</si>
  <si>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</si>
  <si>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</si>
  <si>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</si>
  <si>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</si>
  <si>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</si>
  <si>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</si>
  <si>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</si>
  <si>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</si>
  <si>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</si>
  <si>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</si>
  <si>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</si>
  <si>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</si>
  <si>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</si>
  <si>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</si>
  <si>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</si>
  <si>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</si>
  <si>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</si>
  <si>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</si>
  <si>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</si>
  <si>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</si>
  <si>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</si>
  <si>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</si>
  <si>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</si>
  <si>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</si>
  <si>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</si>
  <si>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</si>
  <si>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</si>
  <si>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</si>
  <si>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</si>
  <si>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</si>
  <si>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</si>
  <si>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</si>
  <si>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</si>
  <si>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</si>
  <si>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</si>
  <si>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</si>
  <si>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</si>
  <si>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</si>
  <si>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</si>
  <si>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</si>
  <si>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</si>
  <si>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</si>
  <si>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</si>
  <si>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</si>
  <si>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</si>
  <si>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</si>
  <si>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</si>
  <si>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</si>
  <si>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</si>
  <si>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</si>
  <si>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</si>
  <si>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</si>
  <si>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</si>
  <si>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</si>
  <si>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</si>
  <si>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</si>
  <si>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</si>
  <si>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</si>
  <si>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</si>
  <si>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</si>
  <si>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</si>
  <si>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</si>
  <si>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</si>
  <si>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</si>
  <si>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</si>
  <si>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</si>
  <si>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</si>
  <si>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</si>
  <si>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</si>
  <si>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</si>
  <si>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</si>
  <si>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</si>
  <si>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</si>
  <si>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</si>
  <si>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</si>
  <si>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</si>
  <si>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</si>
  <si>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</si>
  <si>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</si>
  <si>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</si>
  <si>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</si>
  <si>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</si>
  <si>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</si>
  <si>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</si>
  <si>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</si>
  <si>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</si>
  <si>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</si>
  <si>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</si>
  <si>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</si>
  <si>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</si>
  <si>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</si>
  <si>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</si>
  <si>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</si>
  <si>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</si>
  <si>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</si>
  <si>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</si>
  <si>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</si>
  <si>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</si>
  <si>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</si>
  <si>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</si>
  <si>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</si>
  <si>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</si>
  <si>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</si>
  <si>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</si>
  <si>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</si>
  <si>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</si>
  <si>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</si>
  <si>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</si>
  <si>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</si>
  <si>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</si>
  <si>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</si>
  <si>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</si>
  <si>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</si>
  <si>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</si>
  <si>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</si>
  <si>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</si>
  <si>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</si>
  <si>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</si>
  <si>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</si>
  <si>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</si>
  <si>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</si>
  <si>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</si>
  <si>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</si>
  <si>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</si>
  <si>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</si>
  <si>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</si>
  <si>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</si>
  <si>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</si>
  <si>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</si>
  <si>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</si>
  <si>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</si>
  <si>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</si>
  <si>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</si>
  <si>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</si>
  <si>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</si>
  <si>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</si>
  <si>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</si>
  <si>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</si>
  <si>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</si>
  <si>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</si>
  <si>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</si>
  <si>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</si>
  <si>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</si>
  <si>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</si>
  <si>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</si>
  <si>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</si>
  <si>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</si>
  <si>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</si>
  <si>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</si>
  <si>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</si>
  <si>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</si>
  <si>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</si>
  <si>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</si>
  <si>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</si>
  <si>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</si>
  <si>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</si>
  <si>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</si>
  <si>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</si>
  <si>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</si>
  <si>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</si>
  <si>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</si>
  <si>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</si>
  <si>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</si>
  <si>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</si>
  <si>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</si>
  <si>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</si>
  <si>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</si>
  <si>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</si>
  <si>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</si>
  <si>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</si>
  <si>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</si>
  <si>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</si>
  <si>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</si>
  <si>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</si>
  <si>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</si>
  <si>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</si>
  <si>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</si>
  <si>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</si>
  <si>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</si>
  <si>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</si>
  <si>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</si>
  <si>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</si>
  <si>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</si>
  <si>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</si>
  <si>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</si>
  <si>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</si>
  <si>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</si>
  <si>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</si>
  <si>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</si>
  <si>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</si>
  <si>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</si>
  <si>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</si>
  <si>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</si>
  <si>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</si>
  <si>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</si>
  <si>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</si>
  <si>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</si>
  <si>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</si>
  <si>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</si>
  <si>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</si>
  <si>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</si>
  <si>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</si>
  <si>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</si>
  <si>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</si>
  <si>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</si>
  <si>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</si>
  <si>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</si>
  <si>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</si>
  <si>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</si>
  <si>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</si>
  <si>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</si>
  <si>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</si>
  <si>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</si>
  <si>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</si>
  <si>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</si>
  <si>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</si>
  <si>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</si>
  <si>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</si>
  <si>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</si>
  <si>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</si>
  <si>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</si>
  <si>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</si>
  <si>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</si>
  <si>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</si>
  <si>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</si>
  <si>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</si>
  <si>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</si>
  <si>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</si>
  <si>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</si>
  <si>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</si>
  <si>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</si>
  <si>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</si>
  <si>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</si>
  <si>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</si>
  <si>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</si>
  <si>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</si>
  <si>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</si>
  <si>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</si>
  <si>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</si>
  <si>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</si>
  <si>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</si>
  <si>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</si>
  <si>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</si>
  <si>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</si>
  <si>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</si>
  <si>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</si>
  <si>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</si>
  <si>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</si>
  <si>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</si>
  <si>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</si>
  <si>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</si>
  <si>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</si>
  <si>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</si>
  <si>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</si>
  <si>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</si>
  <si>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</si>
  <si>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</si>
  <si>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</si>
  <si>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</si>
  <si>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</si>
  <si>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</si>
  <si>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</si>
  <si>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</si>
  <si>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</si>
  <si>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</si>
  <si>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</si>
  <si>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</si>
  <si>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</si>
  <si>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</si>
  <si>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</si>
  <si>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</si>
  <si>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</si>
  <si>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</si>
  <si>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</si>
  <si>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</si>
  <si>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</si>
  <si>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</si>
  <si>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</si>
  <si>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</si>
  <si>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</si>
  <si>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</si>
  <si>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</si>
  <si>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</si>
  <si>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</si>
  <si>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</si>
  <si>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</si>
  <si>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</si>
  <si>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</si>
  <si>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</si>
  <si>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</si>
  <si>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</si>
  <si>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</si>
  <si>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</si>
  <si>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</si>
  <si>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</si>
  <si>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</si>
  <si>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</si>
  <si>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</si>
  <si>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</si>
  <si>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</si>
  <si>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</si>
  <si>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</si>
  <si>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</si>
  <si>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</si>
  <si>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</si>
  <si>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</si>
  <si>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</si>
  <si>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</si>
  <si>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</si>
  <si>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</si>
  <si>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</si>
  <si>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</si>
  <si>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</si>
  <si>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</si>
  <si>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</si>
  <si>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</si>
  <si>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</si>
  <si>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</si>
  <si>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</si>
  <si>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</si>
  <si>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</si>
  <si>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</si>
  <si>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</si>
  <si>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</si>
  <si>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</si>
  <si>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</si>
  <si>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</si>
  <si>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</si>
  <si>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</si>
  <si>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</si>
  <si>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</si>
  <si>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</si>
  <si>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</si>
  <si>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</si>
  <si>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</si>
  <si>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</si>
  <si>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</si>
  <si>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</si>
  <si>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</si>
  <si>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</si>
  <si>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</si>
  <si>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</si>
  <si>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</si>
  <si>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</si>
  <si>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</si>
  <si>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</si>
  <si>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</si>
  <si>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</si>
  <si>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</si>
  <si>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</si>
  <si>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</si>
  <si>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</si>
  <si>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</si>
  <si>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</si>
  <si>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</si>
  <si>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</si>
  <si>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</si>
  <si>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</si>
  <si>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</si>
  <si>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</si>
  <si>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</si>
  <si>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</si>
  <si>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</si>
  <si>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</si>
  <si>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</si>
  <si>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</si>
  <si>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</si>
  <si>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</si>
  <si>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</si>
  <si>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</si>
  <si>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</si>
  <si>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</si>
  <si>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</si>
  <si>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</si>
  <si>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</si>
  <si>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</si>
  <si>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</si>
  <si>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</si>
  <si>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</si>
  <si>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</si>
  <si>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</si>
  <si>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</si>
  <si>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</si>
  <si>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</si>
  <si>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</si>
  <si>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</si>
  <si>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</si>
  <si>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</si>
  <si>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</si>
  <si>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</si>
  <si>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</si>
  <si>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</si>
  <si>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</si>
  <si>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</si>
  <si>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</si>
  <si>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</si>
  <si>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</si>
  <si>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</si>
  <si>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</si>
  <si>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</si>
  <si>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</si>
  <si>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</si>
  <si>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</si>
  <si>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</si>
  <si>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</si>
  <si>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</si>
  <si>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</si>
  <si>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</si>
  <si>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</si>
  <si>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</si>
  <si>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</si>
  <si>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</si>
  <si>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</si>
  <si>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</si>
  <si>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</si>
  <si>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</si>
  <si>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</si>
  <si>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</si>
  <si>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</si>
  <si>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</si>
  <si>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</si>
  <si>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</si>
  <si>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</si>
  <si>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</si>
  <si>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</si>
  <si>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</si>
  <si>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</si>
  <si>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</si>
  <si>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</si>
  <si>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</si>
  <si>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</si>
  <si>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</si>
  <si>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</si>
  <si>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</si>
  <si>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</si>
  <si>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</si>
  <si>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</si>
  <si>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</si>
  <si>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</si>
  <si>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</si>
  <si>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</si>
  <si>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</si>
  <si>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</si>
  <si>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</si>
  <si>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</si>
  <si>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</si>
  <si>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</si>
  <si>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</si>
  <si>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</si>
  <si>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</si>
  <si>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</si>
  <si>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</si>
  <si>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</si>
  <si>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</si>
  <si>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</si>
  <si>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</si>
  <si>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</si>
  <si>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</si>
  <si>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</si>
  <si>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</si>
  <si>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</si>
  <si>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</si>
  <si>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</si>
  <si>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</si>
  <si>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</si>
  <si>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</si>
  <si>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</si>
  <si>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</si>
  <si>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</si>
  <si>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</si>
  <si>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</si>
  <si>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</si>
  <si>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</si>
  <si>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</si>
  <si>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</si>
  <si>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</si>
  <si>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</si>
  <si>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</si>
  <si>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</si>
  <si>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</si>
  <si>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</si>
  <si>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</si>
  <si>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</si>
  <si>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</si>
  <si>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</si>
  <si>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</si>
  <si>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</si>
  <si>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</si>
  <si>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</si>
  <si>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</si>
  <si>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</si>
  <si>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</si>
  <si>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</si>
  <si>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</si>
  <si>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</si>
  <si>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</si>
  <si>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</si>
  <si>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</si>
  <si>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</si>
  <si>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</si>
  <si>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</si>
  <si>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</si>
  <si>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</si>
  <si>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</si>
  <si>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</si>
  <si>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</si>
  <si>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</si>
  <si>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</si>
  <si>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</si>
  <si>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</si>
  <si>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</si>
  <si>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</si>
  <si>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</si>
  <si>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</si>
  <si>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</si>
  <si>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</si>
  <si>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</si>
  <si>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</si>
  <si>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</si>
  <si>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</si>
  <si>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</si>
  <si>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</si>
  <si>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</si>
  <si>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</si>
  <si>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</si>
  <si>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</si>
  <si>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</si>
  <si>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</si>
  <si>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</si>
  <si>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</si>
  <si>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</si>
  <si>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</si>
  <si>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</si>
  <si>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</si>
  <si>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</si>
  <si>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</si>
  <si>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</si>
  <si>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</si>
  <si>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</si>
  <si>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</si>
  <si>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</si>
  <si>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</si>
  <si>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</si>
  <si>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</si>
  <si>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</si>
  <si>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</si>
  <si>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</si>
  <si>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</si>
  <si>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</si>
  <si>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</si>
  <si>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</si>
  <si>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</si>
  <si>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</si>
  <si>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</si>
  <si>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</si>
  <si>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</si>
  <si>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</si>
  <si>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</si>
  <si>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</si>
  <si>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</si>
  <si>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</si>
  <si>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</si>
  <si>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</si>
  <si>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</si>
  <si>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</si>
  <si>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</si>
  <si>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</si>
  <si>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</si>
  <si>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</si>
  <si>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</si>
  <si>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</si>
  <si>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</si>
  <si>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</si>
  <si>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</si>
  <si>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</si>
  <si>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</si>
  <si>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</si>
  <si>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</si>
  <si>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</si>
  <si>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</si>
  <si>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</si>
  <si>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</si>
  <si>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</si>
  <si>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</si>
  <si>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</si>
  <si>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</si>
  <si>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</si>
  <si>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</si>
  <si>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</si>
  <si>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</si>
  <si>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</si>
  <si>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</si>
  <si>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</si>
  <si>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</si>
  <si>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</si>
  <si>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</si>
  <si>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</si>
  <si>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</si>
  <si>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</si>
  <si>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</si>
  <si>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</si>
  <si>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</si>
  <si>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</si>
  <si>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</si>
  <si>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</si>
  <si>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</si>
  <si>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</si>
  <si>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</si>
  <si>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</si>
  <si>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</si>
  <si>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</si>
  <si>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</si>
  <si>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</si>
  <si>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</si>
  <si>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</si>
  <si>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</si>
  <si>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</si>
  <si>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</si>
  <si>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</si>
  <si>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</si>
  <si>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</si>
  <si>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</si>
  <si>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</si>
  <si>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</si>
  <si>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</si>
  <si>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</si>
  <si>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</si>
  <si>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</si>
  <si>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</si>
  <si>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</si>
  <si>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</si>
  <si>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</si>
  <si>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</si>
  <si>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</si>
  <si>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</si>
  <si>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</si>
  <si>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</si>
  <si>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</si>
  <si>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</si>
  <si>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</si>
  <si>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</si>
  <si>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</si>
  <si>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</si>
  <si>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</si>
  <si>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</si>
  <si>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</si>
  <si>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</si>
  <si>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</si>
  <si>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</si>
  <si>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</si>
  <si>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</si>
  <si>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</si>
  <si>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</si>
  <si>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</si>
  <si>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</si>
  <si>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</si>
  <si>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</si>
  <si>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</si>
  <si>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</si>
  <si>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</si>
  <si>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</si>
  <si>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</si>
  <si>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</si>
  <si>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</si>
  <si>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</si>
  <si>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</si>
  <si>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</si>
  <si>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</si>
  <si>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</si>
  <si>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</si>
  <si>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</si>
  <si>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</si>
  <si>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</si>
  <si>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</si>
  <si>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</si>
  <si>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</si>
  <si>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</si>
  <si>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</si>
  <si>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</si>
  <si>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</si>
  <si>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</si>
  <si>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</si>
  <si>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</si>
  <si>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</si>
  <si>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</si>
  <si>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</si>
  <si>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</si>
  <si>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</si>
  <si>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</si>
  <si>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</si>
  <si>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</si>
  <si>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</si>
  <si>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</si>
  <si>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</si>
  <si>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</si>
  <si>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</si>
  <si>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</si>
  <si>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</si>
  <si>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</si>
  <si>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</si>
  <si>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</si>
  <si>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</si>
  <si>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</si>
  <si>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</si>
  <si>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</si>
  <si>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</si>
  <si>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</si>
  <si>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</si>
  <si>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</si>
  <si>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</si>
  <si>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</si>
  <si>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</si>
  <si>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</si>
  <si>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</si>
  <si>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</si>
  <si>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</si>
  <si>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</si>
  <si>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</si>
  <si>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</si>
  <si>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</si>
  <si>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</si>
  <si>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</si>
  <si>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</si>
  <si>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</si>
  <si>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</si>
  <si>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</si>
  <si>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</si>
  <si>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</si>
  <si>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</si>
  <si>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</si>
  <si>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</si>
  <si>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</si>
  <si>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</si>
  <si>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</si>
  <si>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</si>
  <si>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</si>
  <si>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</si>
  <si>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</si>
  <si>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</si>
  <si>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</si>
  <si>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</si>
  <si>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</si>
  <si>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</si>
  <si>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</si>
  <si>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</si>
  <si>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</si>
  <si>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</si>
  <si>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</si>
  <si>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</si>
  <si>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</si>
  <si>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</si>
  <si>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</si>
  <si>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</si>
  <si>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</si>
  <si>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</si>
  <si>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</si>
  <si>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</si>
  <si>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</si>
  <si>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</si>
  <si>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</si>
  <si>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</si>
  <si>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</si>
  <si>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</si>
  <si>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</si>
  <si>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</si>
  <si>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</si>
  <si>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</si>
  <si>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</si>
  <si>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</si>
  <si>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</si>
  <si>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</si>
  <si>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</si>
  <si>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</si>
  <si>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</si>
  <si>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</si>
  <si>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</si>
  <si>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</si>
  <si>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</si>
  <si>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</si>
  <si>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</si>
  <si>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</si>
  <si>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</si>
  <si>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</si>
  <si>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</si>
  <si>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</si>
  <si>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</si>
  <si>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</si>
  <si>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</si>
  <si>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</si>
  <si>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</si>
  <si>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</si>
  <si>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</si>
  <si>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</si>
  <si>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</si>
  <si>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</si>
  <si>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</si>
  <si>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</si>
  <si>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</si>
  <si>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</si>
  <si>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</si>
  <si>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</si>
  <si>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</si>
  <si>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</si>
  <si>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</si>
  <si>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</si>
  <si>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</si>
  <si>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</si>
  <si>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</si>
  <si>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</si>
  <si>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</si>
  <si>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</si>
  <si>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</si>
  <si>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</si>
  <si>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</si>
  <si>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</si>
  <si>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</si>
  <si>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</si>
  <si>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</si>
  <si>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</si>
  <si>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</si>
  <si>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</si>
  <si>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</si>
  <si>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</si>
  <si>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</si>
  <si>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</si>
  <si>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</si>
  <si>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</si>
  <si>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</si>
  <si>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</si>
  <si>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</si>
  <si>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</si>
  <si>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</si>
  <si>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</si>
  <si>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</si>
  <si>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</si>
  <si>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</si>
  <si>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</si>
  <si>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</si>
  <si>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</si>
  <si>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</si>
  <si>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</si>
  <si>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</si>
  <si>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</si>
  <si>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</si>
  <si>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</si>
  <si>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</si>
  <si>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</si>
  <si>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</si>
  <si>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</si>
  <si>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</si>
  <si>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</si>
  <si>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</si>
  <si>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</si>
  <si>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</si>
  <si>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</si>
  <si>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</si>
  <si>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</si>
  <si>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</si>
  <si>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</si>
  <si>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</si>
  <si>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</si>
  <si>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</si>
  <si>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</si>
  <si>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</si>
  <si>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</si>
  <si>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</si>
  <si>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</si>
  <si>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</si>
  <si>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</si>
  <si>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</si>
  <si>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</si>
  <si>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</si>
  <si>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</si>
  <si>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</si>
  <si>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</si>
  <si>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</si>
  <si>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</si>
  <si>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</si>
  <si>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</si>
  <si>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</si>
  <si>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</si>
  <si>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</si>
  <si>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</si>
  <si>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</si>
  <si>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</si>
  <si>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</si>
  <si>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</si>
  <si>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</si>
  <si>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</si>
  <si>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</si>
  <si>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</si>
  <si>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</si>
  <si>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</si>
  <si>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</si>
  <si>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</si>
  <si>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</si>
  <si>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</si>
  <si>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</si>
  <si>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</si>
  <si>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</si>
  <si>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</si>
  <si>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</si>
  <si>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</si>
  <si>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</si>
  <si>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</si>
  <si>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</si>
  <si>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</si>
  <si>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</si>
  <si>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</si>
  <si>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</si>
  <si>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</si>
  <si>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</si>
  <si>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</si>
  <si>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</si>
  <si>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</si>
  <si>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</si>
  <si>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</si>
  <si>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</si>
  <si>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</si>
  <si>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</si>
  <si>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</si>
  <si>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</si>
  <si>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</si>
  <si>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</si>
  <si>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</si>
  <si>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</si>
  <si>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</si>
  <si>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</si>
  <si>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</si>
  <si>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</si>
  <si>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</si>
  <si>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</si>
  <si>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</si>
  <si>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</si>
  <si>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</si>
  <si>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</si>
  <si>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</si>
  <si>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</si>
  <si>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</si>
  <si>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</si>
  <si>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</si>
  <si>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</si>
  <si>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</si>
  <si>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</si>
  <si>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</si>
  <si>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</si>
  <si>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</si>
  <si>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</si>
  <si>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</si>
  <si>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</si>
  <si>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</si>
  <si>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</si>
  <si>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</si>
  <si>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</si>
  <si>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</si>
  <si>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</si>
  <si>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</si>
  <si>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</si>
  <si>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</si>
  <si>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</si>
  <si>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</si>
  <si>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</si>
  <si>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</si>
  <si>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</si>
  <si>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</si>
  <si>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</si>
  <si>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</si>
  <si>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</si>
  <si>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</si>
  <si>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</si>
  <si>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</si>
  <si>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</si>
  <si>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</si>
  <si>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</si>
  <si>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</si>
  <si>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</si>
  <si>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</si>
  <si>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</si>
  <si>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</si>
  <si>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</si>
  <si>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</si>
  <si>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</si>
  <si>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</si>
  <si>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</si>
  <si>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</si>
  <si>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</si>
  <si>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</si>
  <si>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</si>
  <si>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</si>
  <si>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</si>
  <si>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</si>
  <si>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</si>
  <si>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</si>
  <si>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</si>
  <si>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</si>
  <si>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</si>
  <si>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</si>
  <si>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</si>
  <si>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</si>
  <si>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</si>
  <si>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</si>
  <si>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</si>
  <si>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</si>
  <si>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</si>
  <si>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</si>
  <si>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</si>
  <si>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</si>
  <si>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</si>
  <si>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</si>
  <si>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</si>
  <si>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</si>
  <si>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</si>
  <si>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</si>
  <si>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</si>
  <si>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</si>
  <si>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</si>
  <si>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</si>
  <si>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</si>
  <si>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</si>
  <si>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</si>
  <si>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</si>
  <si>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</si>
  <si>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</si>
  <si>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</si>
  <si>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</si>
  <si>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</si>
  <si>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</si>
  <si>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</si>
  <si>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</si>
  <si>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</si>
  <si>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</si>
  <si>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</si>
  <si>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</si>
  <si>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</si>
  <si>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</si>
  <si>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</si>
  <si>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</si>
  <si>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</si>
  <si>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</si>
  <si>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</si>
  <si>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</si>
  <si>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</si>
  <si>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</si>
  <si>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</si>
  <si>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</si>
  <si>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</si>
  <si>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</si>
  <si>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</si>
  <si>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</si>
  <si>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</si>
  <si>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</si>
  <si>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</si>
  <si>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</si>
  <si>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</si>
  <si>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</si>
  <si>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</si>
  <si>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</si>
  <si>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</si>
  <si>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</si>
  <si>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</si>
  <si>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</si>
  <si>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</si>
  <si>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</si>
  <si>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</si>
  <si>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</si>
  <si>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</si>
  <si>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</si>
  <si>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</si>
  <si>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</si>
  <si>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</si>
  <si>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</si>
  <si>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</si>
  <si>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</si>
  <si>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</si>
  <si>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</si>
  <si>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</si>
  <si>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</si>
  <si>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</si>
  <si>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</si>
  <si>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</si>
  <si>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</si>
  <si>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</si>
  <si>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</si>
  <si>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</si>
  <si>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</si>
  <si>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</si>
  <si>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</si>
  <si>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</si>
  <si>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</si>
  <si>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</si>
  <si>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</si>
  <si>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</si>
  <si>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</si>
  <si>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</si>
  <si>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</si>
  <si>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</si>
  <si>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</si>
  <si>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</si>
  <si>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</si>
  <si>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</si>
  <si>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</si>
  <si>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</si>
  <si>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</si>
  <si>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</si>
  <si>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</si>
  <si>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</si>
  <si>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</si>
  <si>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</si>
  <si>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</si>
  <si>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</si>
  <si>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</si>
  <si>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</si>
  <si>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</si>
  <si>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</si>
  <si>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</si>
  <si>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</si>
  <si>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</si>
  <si>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</si>
  <si>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</si>
  <si>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</si>
  <si>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</si>
  <si>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</si>
  <si>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</si>
  <si>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</si>
  <si>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</si>
  <si>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</si>
  <si>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</si>
  <si>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</si>
  <si>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</si>
  <si>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</si>
  <si>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</si>
  <si>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</si>
  <si>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</si>
  <si>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</si>
  <si>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</si>
  <si>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</si>
  <si>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</si>
  <si>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</si>
  <si>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</si>
  <si>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</si>
  <si>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</si>
  <si>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</si>
  <si>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</si>
  <si>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</si>
  <si>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</si>
  <si>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</si>
  <si>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</si>
  <si>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</si>
  <si>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</si>
  <si>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</si>
  <si>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</si>
  <si>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</si>
  <si>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</si>
  <si>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</si>
  <si>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</si>
  <si>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</si>
  <si>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</si>
  <si>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</si>
  <si>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</si>
  <si>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</si>
  <si>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</si>
  <si>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</si>
  <si>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</si>
  <si>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</si>
  <si>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</si>
  <si>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</si>
  <si>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</si>
  <si>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</si>
  <si>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</si>
  <si>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</si>
  <si>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</si>
  <si>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</si>
  <si>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</si>
  <si>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</si>
  <si>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</si>
  <si>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</si>
  <si>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</si>
  <si>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</si>
  <si>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</si>
  <si>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</si>
  <si>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</si>
  <si>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</si>
  <si>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</si>
  <si>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</si>
  <si>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</si>
  <si>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</si>
  <si>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</si>
  <si>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</si>
  <si>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</si>
  <si>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</si>
  <si>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</si>
  <si>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</si>
  <si>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</si>
  <si>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</si>
  <si>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</si>
  <si>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</si>
  <si>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</si>
  <si>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</si>
  <si>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</si>
  <si>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</si>
  <si>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</si>
  <si>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</si>
  <si>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</si>
  <si>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</si>
  <si>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</si>
  <si>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</si>
  <si>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</si>
  <si>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</si>
  <si>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</si>
  <si>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</si>
  <si>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</si>
  <si>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</si>
  <si>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</si>
  <si>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</si>
  <si>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</si>
  <si>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</si>
  <si>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</si>
  <si>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</si>
  <si>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</si>
  <si>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</si>
  <si>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</si>
  <si>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</si>
  <si>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</si>
  <si>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</si>
  <si>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</si>
  <si>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</si>
  <si>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</si>
  <si>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</si>
  <si>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</si>
  <si>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</si>
  <si>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</si>
  <si>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</si>
  <si>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</si>
  <si>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</si>
  <si>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</si>
  <si>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</si>
  <si>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</si>
  <si>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</si>
  <si>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</si>
  <si>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</si>
  <si>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</si>
  <si>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</si>
  <si>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</si>
  <si>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</si>
  <si>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</si>
  <si>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</si>
  <si>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</si>
  <si>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</si>
  <si>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</si>
  <si>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</si>
  <si>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</si>
  <si>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</si>
  <si>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</si>
  <si>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</si>
  <si>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</si>
  <si>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</si>
  <si>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</si>
  <si>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</si>
  <si>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</si>
  <si>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</si>
  <si>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</si>
  <si>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</si>
  <si>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</si>
  <si>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</si>
  <si>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</si>
  <si>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</si>
  <si>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</si>
  <si>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</si>
  <si>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</si>
  <si>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</si>
  <si>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</si>
  <si>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</si>
  <si>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</si>
  <si>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</si>
  <si>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</si>
  <si>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</si>
  <si>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</si>
  <si>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</si>
  <si>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</si>
  <si>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</si>
  <si>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</si>
  <si>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</si>
  <si>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</si>
  <si>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</si>
  <si>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</si>
  <si>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</si>
  <si>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</si>
  <si>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</si>
  <si>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</si>
  <si>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</si>
  <si>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</si>
  <si>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</si>
  <si>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</si>
  <si>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</si>
  <si>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</si>
  <si>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</si>
  <si>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</si>
  <si>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</si>
  <si>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</si>
  <si>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</si>
  <si>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</si>
  <si>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</si>
  <si>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</si>
  <si>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</si>
  <si>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</si>
  <si>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</si>
  <si>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</si>
  <si>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</si>
  <si>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</si>
  <si>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</si>
  <si>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</si>
  <si>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</si>
  <si>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</si>
  <si>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</si>
  <si>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</si>
  <si>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</si>
  <si>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</si>
  <si>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</si>
  <si>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</si>
  <si>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</si>
  <si>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</si>
  <si>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</si>
  <si>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</si>
  <si>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</si>
  <si>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</si>
  <si>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</si>
  <si>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</si>
  <si>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</si>
  <si>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</si>
  <si>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</si>
  <si>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</si>
  <si>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</si>
  <si>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</si>
  <si>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</si>
  <si>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</si>
  <si>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</si>
  <si>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</si>
  <si>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</si>
  <si>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</si>
  <si>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</si>
  <si>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</si>
  <si>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</si>
  <si>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</si>
  <si>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</si>
  <si>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</si>
  <si>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</si>
  <si>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</si>
  <si>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</si>
  <si>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</si>
  <si>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</si>
  <si>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</si>
  <si>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</si>
  <si>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</si>
  <si>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</si>
  <si>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</si>
  <si>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</si>
  <si>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</si>
  <si>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</si>
  <si>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</si>
  <si>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</si>
  <si>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</si>
  <si>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</si>
  <si>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</si>
  <si>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</si>
  <si>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</si>
  <si>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</si>
  <si>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</si>
  <si>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</si>
  <si>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</si>
  <si>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</si>
  <si>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</si>
  <si>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</si>
  <si>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</si>
  <si>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</si>
  <si>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</si>
  <si>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</si>
  <si>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</si>
  <si>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</si>
  <si>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</si>
  <si>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</si>
  <si>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</si>
  <si>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</si>
  <si>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</si>
  <si>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</si>
  <si>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</si>
  <si>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</si>
  <si>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</si>
  <si>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</si>
  <si>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</si>
  <si>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</si>
  <si>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</si>
  <si>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</si>
  <si>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</si>
  <si>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</si>
  <si>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</si>
  <si>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</si>
  <si>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</si>
  <si>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</si>
  <si>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</si>
  <si>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</si>
  <si>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</si>
  <si>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</si>
  <si>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</si>
  <si>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</si>
  <si>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</si>
  <si>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</si>
  <si>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</si>
  <si>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</si>
  <si>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</si>
  <si>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</si>
  <si>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</si>
  <si>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</si>
  <si>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</si>
  <si>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</si>
  <si>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</si>
  <si>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</si>
  <si>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</si>
  <si>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</si>
  <si>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</si>
  <si>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</si>
  <si>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</si>
  <si>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</si>
  <si>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</si>
  <si>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</si>
  <si>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</si>
  <si>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</si>
  <si>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</si>
  <si>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</si>
  <si>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</si>
  <si>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</si>
  <si>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</si>
  <si>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</si>
  <si>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</si>
  <si>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</si>
  <si>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</si>
  <si>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</si>
  <si>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</si>
  <si>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</si>
  <si>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</si>
  <si>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</si>
  <si>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</si>
  <si>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</si>
  <si>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</si>
  <si>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</si>
  <si>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</si>
  <si>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</si>
  <si>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</si>
  <si>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</si>
  <si>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</si>
  <si>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</si>
  <si>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</si>
  <si>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</si>
  <si>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</si>
  <si>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</si>
  <si>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</si>
  <si>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</si>
  <si>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</si>
  <si>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</si>
  <si>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</si>
  <si>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</si>
  <si>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</si>
  <si>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</si>
  <si>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</si>
  <si>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</si>
  <si>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</si>
  <si>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</si>
  <si>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</si>
  <si>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</si>
  <si>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</si>
  <si>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</si>
  <si>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</si>
  <si>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</si>
  <si>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</si>
  <si>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</si>
  <si>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</si>
  <si>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</si>
  <si>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</si>
  <si>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</si>
  <si>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</si>
  <si>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</si>
  <si>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</si>
  <si>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</si>
  <si>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</si>
  <si>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</si>
  <si>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</si>
  <si>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</si>
  <si>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</si>
  <si>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</si>
  <si>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</si>
  <si>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</si>
  <si>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</si>
  <si>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</si>
  <si>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</si>
  <si>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</si>
  <si>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</si>
  <si>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</si>
  <si>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</si>
  <si>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</si>
  <si>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</si>
  <si>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</si>
  <si>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</si>
  <si>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</si>
  <si>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</si>
  <si>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</si>
  <si>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</si>
  <si>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</si>
  <si>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</si>
  <si>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</si>
  <si>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</si>
  <si>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</si>
  <si>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</si>
  <si>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</si>
  <si>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</si>
  <si>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</si>
  <si>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</si>
  <si>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</si>
  <si>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</si>
  <si>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</si>
  <si>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</si>
  <si>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</si>
  <si>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</si>
  <si>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</si>
  <si>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</si>
  <si>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</si>
  <si>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</si>
  <si>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</si>
  <si>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</si>
  <si>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</si>
  <si>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</si>
  <si>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</si>
  <si>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</si>
  <si>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</si>
  <si>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</si>
  <si>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</si>
  <si>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</si>
  <si>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</si>
  <si>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</si>
  <si>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</si>
  <si>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</si>
  <si>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</si>
  <si>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</si>
  <si>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</si>
  <si>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</si>
  <si>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</si>
  <si>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</si>
  <si>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</si>
  <si>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</si>
  <si>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</si>
  <si>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</si>
  <si>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</si>
  <si>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</si>
  <si>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</si>
  <si>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</si>
  <si>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</si>
  <si>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</si>
  <si>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</si>
  <si>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</si>
  <si>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</si>
  <si>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</si>
  <si>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</si>
  <si>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</si>
  <si>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</si>
  <si>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</si>
  <si>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</si>
  <si>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</si>
  <si>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</si>
  <si>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</si>
  <si>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</si>
  <si>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</si>
  <si>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</si>
  <si>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</si>
  <si>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</si>
  <si>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</si>
  <si>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</si>
  <si>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</si>
  <si>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</si>
  <si>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</si>
  <si>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</si>
  <si>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</si>
  <si>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</si>
  <si>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</si>
  <si>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</si>
  <si>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</si>
  <si>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</si>
  <si>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</si>
  <si>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</si>
  <si>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</si>
  <si>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</si>
  <si>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</si>
  <si>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</si>
  <si>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</si>
  <si>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</si>
  <si>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</si>
  <si>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</si>
  <si>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</si>
  <si>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</si>
  <si>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</si>
  <si>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</si>
  <si>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</si>
  <si>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</si>
  <si>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</si>
  <si>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</si>
  <si>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</si>
  <si>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</si>
  <si>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</si>
  <si>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</si>
  <si>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</si>
  <si>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</si>
  <si>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</si>
  <si>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</si>
  <si>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</si>
  <si>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</si>
  <si>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</si>
  <si>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</si>
  <si>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</si>
  <si>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</si>
  <si>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</si>
  <si>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</si>
  <si>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</si>
  <si>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</si>
  <si>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</si>
  <si>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</si>
  <si>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</si>
  <si>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</si>
  <si>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</si>
  <si>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</si>
  <si>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</si>
  <si>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</si>
  <si>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</si>
  <si>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</si>
  <si>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</si>
  <si>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</si>
  <si>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</si>
  <si>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</si>
  <si>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</si>
  <si>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</si>
  <si>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</si>
  <si>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</si>
  <si>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</si>
  <si>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</si>
  <si>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</si>
  <si>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</si>
  <si>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</si>
  <si>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</si>
  <si>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</si>
  <si>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</si>
  <si>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</si>
  <si>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</si>
  <si>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</si>
  <si>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</si>
  <si>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</si>
  <si>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</si>
  <si>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</si>
  <si>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</si>
  <si>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</si>
  <si>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</si>
  <si>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</si>
  <si>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</si>
  <si>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</si>
  <si>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</si>
  <si>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</si>
  <si>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</si>
  <si>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</si>
  <si>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</si>
  <si>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</si>
  <si>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</si>
  <si>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</si>
  <si>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</si>
  <si>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</si>
  <si>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</si>
  <si>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</si>
  <si>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</si>
  <si>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</si>
  <si>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</si>
  <si>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</si>
  <si>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</si>
  <si>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</si>
  <si>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</si>
  <si>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</si>
  <si>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</si>
  <si>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</si>
  <si>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</si>
  <si>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</si>
  <si>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</si>
  <si>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</si>
  <si>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</si>
  <si>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</si>
  <si>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</si>
  <si>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</si>
  <si>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</si>
  <si>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</si>
  <si>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</si>
  <si>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</si>
  <si>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</si>
  <si>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</si>
  <si>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</si>
  <si>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</si>
  <si>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</si>
  <si>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</si>
  <si>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</si>
  <si>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</si>
  <si>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</si>
  <si>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</si>
  <si>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</si>
  <si>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</si>
  <si>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</si>
  <si>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</si>
  <si>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</si>
  <si>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</si>
  <si>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</si>
  <si>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</si>
  <si>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</si>
  <si>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</si>
  <si>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</si>
  <si>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</si>
  <si>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</si>
  <si>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</si>
  <si>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</si>
  <si>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</si>
  <si>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</si>
  <si>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</si>
  <si>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</si>
  <si>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</si>
  <si>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</si>
  <si>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</si>
  <si>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</si>
  <si>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</si>
  <si>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</si>
  <si>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</si>
  <si>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</si>
  <si>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</si>
  <si>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</si>
  <si>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</si>
  <si>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</si>
  <si>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</si>
  <si>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</si>
  <si>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</si>
  <si>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</si>
  <si>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</si>
  <si>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</si>
  <si>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</si>
  <si>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</si>
  <si>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</si>
  <si>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</si>
  <si>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</si>
  <si>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</si>
  <si>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</si>
  <si>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</si>
  <si>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</si>
  <si>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</si>
  <si>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</si>
  <si>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</si>
  <si>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</si>
  <si>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</si>
  <si>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</si>
  <si>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</si>
  <si>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</si>
  <si>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</si>
  <si>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</si>
  <si>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</si>
  <si>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</si>
  <si>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</si>
  <si>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</si>
  <si>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</si>
  <si>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</si>
  <si>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</si>
  <si>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</si>
  <si>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</si>
  <si>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</si>
  <si>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</si>
  <si>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</si>
  <si>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</si>
  <si>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</si>
  <si>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</si>
  <si>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</si>
  <si>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</si>
  <si>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</si>
  <si>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</si>
  <si>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</si>
  <si>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</si>
  <si>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</si>
  <si>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</si>
  <si>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</si>
  <si>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</si>
  <si>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</si>
  <si>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</si>
  <si>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</si>
  <si>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</si>
  <si>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</si>
  <si>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</si>
  <si>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</si>
  <si>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</si>
  <si>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</si>
  <si>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</si>
  <si>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</si>
  <si>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</si>
  <si>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</si>
  <si>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</si>
  <si>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</si>
  <si>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</si>
  <si>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</si>
  <si>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</si>
  <si>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</si>
  <si>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</si>
  <si>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</si>
  <si>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</si>
  <si>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</si>
  <si>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</si>
  <si>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</si>
  <si>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</si>
  <si>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</si>
  <si>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</si>
  <si>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</si>
  <si>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</si>
  <si>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</si>
  <si>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</si>
  <si>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</si>
  <si>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</si>
  <si>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</si>
  <si>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</si>
  <si>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</si>
  <si>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</si>
  <si>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</si>
  <si>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</si>
  <si>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</si>
  <si>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</si>
  <si>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</si>
  <si>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</si>
  <si>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</si>
  <si>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</si>
  <si>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</si>
  <si>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</si>
  <si>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</si>
  <si>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</si>
  <si>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</si>
  <si>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</si>
  <si>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</si>
  <si>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</si>
  <si>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</si>
  <si>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</si>
  <si>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</si>
  <si>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</si>
  <si>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</si>
  <si>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</si>
  <si>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</si>
  <si>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</si>
  <si>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</si>
  <si>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</si>
  <si>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</si>
  <si>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</si>
  <si>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</si>
  <si>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</si>
  <si>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</si>
  <si>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</si>
  <si>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</si>
  <si>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</si>
  <si>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</si>
  <si>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</si>
  <si>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</si>
  <si>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</si>
  <si>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</si>
  <si>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</si>
  <si>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</si>
  <si>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</si>
  <si>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</si>
  <si>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</si>
  <si>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</si>
  <si>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</si>
  <si>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</si>
  <si>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</si>
  <si>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</si>
  <si>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</si>
  <si>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</si>
  <si>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</si>
  <si>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</si>
  <si>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</si>
  <si>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</si>
  <si>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</si>
  <si>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</si>
  <si>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</si>
  <si>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</si>
  <si>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</si>
  <si>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</si>
  <si>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</si>
  <si>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</si>
  <si>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</si>
  <si>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</si>
  <si>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</si>
  <si>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</si>
  <si>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</si>
  <si>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</si>
  <si>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</si>
  <si>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</si>
  <si>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</si>
  <si>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</si>
  <si>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</si>
  <si>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</si>
  <si>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</si>
  <si>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</si>
  <si>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</si>
  <si>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</si>
  <si>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</si>
  <si>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</si>
  <si>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</si>
  <si>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</si>
  <si>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</si>
  <si>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</si>
  <si>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</si>
  <si>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</si>
  <si>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</si>
  <si>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</si>
  <si>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</si>
  <si>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</si>
  <si>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</si>
  <si>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</si>
  <si>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</si>
  <si>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</si>
  <si>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</si>
  <si>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</si>
  <si>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</si>
  <si>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</si>
  <si>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</si>
  <si>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</si>
  <si>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</si>
  <si>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</si>
  <si>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</si>
  <si>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</si>
  <si>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</si>
  <si>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</si>
  <si>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</si>
  <si>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</si>
  <si>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</si>
  <si>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</si>
  <si>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</si>
  <si>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</si>
  <si>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</si>
  <si>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</si>
  <si>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</si>
  <si>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</si>
  <si>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</si>
  <si>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</si>
  <si>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</si>
  <si>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</si>
  <si>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</si>
  <si>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</si>
  <si>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</si>
  <si>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</si>
  <si>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</si>
  <si>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</si>
  <si>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</si>
  <si>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</si>
  <si>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</si>
  <si>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</si>
  <si>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</si>
  <si>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</si>
  <si>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</si>
  <si>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</si>
  <si>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</si>
  <si>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</si>
  <si>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</si>
  <si>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</si>
  <si>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</si>
  <si>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</si>
  <si>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</si>
  <si>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</si>
  <si>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</si>
  <si>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</si>
  <si>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</si>
  <si>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</si>
  <si>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</si>
  <si>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</si>
  <si>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</si>
  <si>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</si>
  <si>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</si>
  <si>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</si>
  <si>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</si>
  <si>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</si>
  <si>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</si>
  <si>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</si>
  <si>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</si>
  <si>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</si>
  <si>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</si>
  <si>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</si>
  <si>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</si>
  <si>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</si>
  <si>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</si>
  <si>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</si>
  <si>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</si>
  <si>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</si>
  <si>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</si>
  <si>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</si>
  <si>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</si>
  <si>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</si>
  <si>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</si>
  <si>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</si>
  <si>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</si>
  <si>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</si>
  <si>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</si>
  <si>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</si>
  <si>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</si>
  <si>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</si>
  <si>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</si>
  <si>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</si>
  <si>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</si>
  <si>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</si>
  <si>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</si>
  <si>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</si>
  <si>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</si>
  <si>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</si>
  <si>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</si>
  <si>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</si>
  <si>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</si>
  <si>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</si>
  <si>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</si>
  <si>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</si>
  <si>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</si>
  <si>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</si>
  <si>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</si>
  <si>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</si>
  <si>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</si>
  <si>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</si>
  <si>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</si>
  <si>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</si>
  <si>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</si>
  <si>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</si>
  <si>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</si>
  <si>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</si>
  <si>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</si>
  <si>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</si>
  <si>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</si>
  <si>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</si>
  <si>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</si>
  <si>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</si>
  <si>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</si>
  <si>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</si>
  <si>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</si>
  <si>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</si>
  <si>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</si>
  <si>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</si>
  <si>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</si>
  <si>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</si>
  <si>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</si>
  <si>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</si>
  <si>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</si>
  <si>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</si>
  <si>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</si>
  <si>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</si>
  <si>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</si>
  <si>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</si>
  <si>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</si>
  <si>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</si>
  <si>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</si>
  <si>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</si>
  <si>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</si>
  <si>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</si>
  <si>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</si>
  <si>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</si>
  <si>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</si>
  <si>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</si>
  <si>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</si>
  <si>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</si>
  <si>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</si>
  <si>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</si>
  <si>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</si>
  <si>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</si>
  <si>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</si>
  <si>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</si>
  <si>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</si>
  <si>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</si>
  <si>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</si>
  <si>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</si>
  <si>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</si>
  <si>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</si>
  <si>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</si>
  <si>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</si>
  <si>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</si>
  <si>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</si>
  <si>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</si>
  <si>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</si>
  <si>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</si>
  <si>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</si>
  <si>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</si>
  <si>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</si>
  <si>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</si>
  <si>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</si>
  <si>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</si>
  <si>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</si>
  <si>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</si>
  <si>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</si>
  <si>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</si>
  <si>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</si>
  <si>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</si>
  <si>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</si>
  <si>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</si>
  <si>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</si>
  <si>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</si>
  <si>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</si>
  <si>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</si>
  <si>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</si>
  <si>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</si>
  <si>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</si>
  <si>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</si>
  <si>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</si>
  <si>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</si>
  <si>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</si>
  <si>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</si>
  <si>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</si>
  <si>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</si>
  <si>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</si>
  <si>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</si>
  <si>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</si>
  <si>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</si>
  <si>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</si>
  <si>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</si>
  <si>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</si>
  <si>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</si>
  <si>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</si>
  <si>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</si>
  <si>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</si>
  <si>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</si>
  <si>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</si>
  <si>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</si>
  <si>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</si>
  <si>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</si>
  <si>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</si>
  <si>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</si>
  <si>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</si>
  <si>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</si>
  <si>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</si>
  <si>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</si>
  <si>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</si>
  <si>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</si>
  <si>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</si>
  <si>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</si>
  <si>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</si>
  <si>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</si>
  <si>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</si>
  <si>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</si>
  <si>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</si>
  <si>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</si>
  <si>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</si>
  <si>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</si>
  <si>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</si>
  <si>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</si>
  <si>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</si>
  <si>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</si>
  <si>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</si>
  <si>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</si>
  <si>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</si>
  <si>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</si>
  <si>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</si>
  <si>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</si>
  <si>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</si>
  <si>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</si>
  <si>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</si>
  <si>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</si>
  <si>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</si>
  <si>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</si>
  <si>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</si>
  <si>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</si>
  <si>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</si>
  <si>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</si>
  <si>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</si>
  <si>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</si>
  <si>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</si>
  <si>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</si>
  <si>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</si>
  <si>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</si>
  <si>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</si>
  <si>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</si>
  <si>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</si>
  <si>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</si>
  <si>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</si>
  <si>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</si>
  <si>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</si>
  <si>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</si>
  <si>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</si>
  <si>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</si>
  <si>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</si>
  <si>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</si>
  <si>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</si>
  <si>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</si>
  <si>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</si>
  <si>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</si>
  <si>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</si>
  <si>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</si>
  <si>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</si>
  <si>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</si>
  <si>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</si>
  <si>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</si>
  <si>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</si>
  <si>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</si>
  <si>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</si>
  <si>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</si>
  <si>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</si>
  <si>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</si>
  <si>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</si>
  <si>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</si>
  <si>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</si>
  <si>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</si>
  <si>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</si>
  <si>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</si>
  <si>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</si>
  <si>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</si>
  <si>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</si>
  <si>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</si>
  <si>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</si>
  <si>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</si>
  <si>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</si>
  <si>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</si>
  <si>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</si>
  <si>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</si>
  <si>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</si>
  <si>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</si>
  <si>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</si>
  <si>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</si>
  <si>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</si>
  <si>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</si>
  <si>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</si>
  <si>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</si>
  <si>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</si>
  <si>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</si>
  <si>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</si>
  <si>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</si>
  <si>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</si>
  <si>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</si>
  <si>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</si>
  <si>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</si>
  <si>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</si>
  <si>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</si>
  <si>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</si>
  <si>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</si>
  <si>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</si>
  <si>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</si>
  <si>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</si>
  <si>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</si>
  <si>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</si>
  <si>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</si>
  <si>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</si>
  <si>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</si>
  <si>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</si>
  <si>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</si>
  <si>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</si>
  <si>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</si>
  <si>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</si>
  <si>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</si>
  <si>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</si>
  <si>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</si>
  <si>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</si>
  <si>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</si>
  <si>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</si>
  <si>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</si>
  <si>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</si>
  <si>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</si>
  <si>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</si>
  <si>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</si>
  <si>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</si>
  <si>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</si>
  <si>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</si>
  <si>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</si>
  <si>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</si>
  <si>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</si>
  <si>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</si>
  <si>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</si>
  <si>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</si>
  <si>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</si>
  <si>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</si>
  <si>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</si>
  <si>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</si>
  <si>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</si>
  <si>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</si>
  <si>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</si>
  <si>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</si>
  <si>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</si>
  <si>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</si>
  <si>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</si>
  <si>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</si>
  <si>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</si>
  <si>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</si>
  <si>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</si>
  <si>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</si>
  <si>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</si>
  <si>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</si>
  <si>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</si>
  <si>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</si>
  <si>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</si>
  <si>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</si>
  <si>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</si>
  <si>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</si>
  <si>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</si>
  <si>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</si>
  <si>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</si>
  <si>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</si>
  <si>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</si>
  <si>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</si>
  <si>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</si>
  <si>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</si>
  <si>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</si>
  <si>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</si>
  <si>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</si>
  <si>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</si>
  <si>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</si>
  <si>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</si>
  <si>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</si>
  <si>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</si>
  <si>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</si>
  <si>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</si>
  <si>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</si>
  <si>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</si>
  <si>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</si>
  <si>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</si>
  <si>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</si>
  <si>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</si>
  <si>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</si>
  <si>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</si>
  <si>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</si>
  <si>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</si>
  <si>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</si>
  <si>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</si>
  <si>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</si>
  <si>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</si>
  <si>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</si>
  <si>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</si>
  <si>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</si>
  <si>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</si>
  <si>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</si>
  <si>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</si>
  <si>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</si>
  <si>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</si>
  <si>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</si>
  <si>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</si>
  <si>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</si>
  <si>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</si>
  <si>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</si>
  <si>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</si>
  <si>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</si>
  <si>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</si>
  <si>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</si>
  <si>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</si>
  <si>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</si>
  <si>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</si>
  <si>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</si>
  <si>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</si>
  <si>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</si>
  <si>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</si>
  <si>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</si>
  <si>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</si>
  <si>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</si>
  <si>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</si>
  <si>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</si>
  <si>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</si>
  <si>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</si>
  <si>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</si>
  <si>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</si>
  <si>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</si>
  <si>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</si>
  <si>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</si>
  <si>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</si>
  <si>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</si>
  <si>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</si>
  <si>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</si>
  <si>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</si>
  <si>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</si>
  <si>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</si>
  <si>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</si>
  <si>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</si>
  <si>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</si>
  <si>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</si>
  <si>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</si>
  <si>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</si>
  <si>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</si>
  <si>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</si>
  <si>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</si>
  <si>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</si>
  <si>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</si>
  <si>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</si>
  <si>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</si>
  <si>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</si>
  <si>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</si>
  <si>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</si>
  <si>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</si>
  <si>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</si>
  <si>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</si>
  <si>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</si>
  <si>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</si>
  <si>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</si>
  <si>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</si>
  <si>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</si>
  <si>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</si>
  <si>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</si>
  <si>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</si>
  <si>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</si>
  <si>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</si>
  <si>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</si>
  <si>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</si>
  <si>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</si>
  <si>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</si>
  <si>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</si>
  <si>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</si>
  <si>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</si>
  <si>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</si>
  <si>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</si>
  <si>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</si>
  <si>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</si>
  <si>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</si>
  <si>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</si>
  <si>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</si>
  <si>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</si>
  <si>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</si>
  <si>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</si>
  <si>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</si>
  <si>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</si>
  <si>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</si>
  <si>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</si>
  <si>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</si>
  <si>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</si>
  <si>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</si>
  <si>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</si>
  <si>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</si>
  <si>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</si>
  <si>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</si>
  <si>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</si>
  <si>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</si>
  <si>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</si>
  <si>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</si>
  <si>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</si>
  <si>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</si>
  <si>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</si>
  <si>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</si>
  <si>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</si>
  <si>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</si>
  <si>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</si>
  <si>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</si>
  <si>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</si>
  <si>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</si>
  <si>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</si>
  <si>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</si>
  <si>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</si>
  <si>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</si>
  <si>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</si>
  <si>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</si>
  <si>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</si>
  <si>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</si>
  <si>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</si>
  <si>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</si>
  <si>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</si>
  <si>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</si>
  <si>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</si>
  <si>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</si>
  <si>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</si>
  <si>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</si>
  <si>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</si>
  <si>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</si>
  <si>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</si>
  <si>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</si>
  <si>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</si>
  <si>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</si>
  <si>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</si>
  <si>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</si>
  <si>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</si>
  <si>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</si>
  <si>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</si>
  <si>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</si>
  <si>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</si>
  <si>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</si>
  <si>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</si>
  <si>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</si>
  <si>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</si>
  <si>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</si>
  <si>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</si>
  <si>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</si>
  <si>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</si>
  <si>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</si>
  <si>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</si>
  <si>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</si>
  <si>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</si>
  <si>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</si>
  <si>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</si>
  <si>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</si>
  <si>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</si>
  <si>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</si>
  <si>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</si>
  <si>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</si>
  <si>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</si>
  <si>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</si>
  <si>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</si>
  <si>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</si>
  <si>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</si>
  <si>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</si>
  <si>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</si>
  <si>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</si>
  <si>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</si>
  <si>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</si>
  <si>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</si>
  <si>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</si>
  <si>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</si>
  <si>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</si>
  <si>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</si>
  <si>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</si>
  <si>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</si>
  <si>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</si>
  <si>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</si>
  <si>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</si>
  <si>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</si>
  <si>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</si>
  <si>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</si>
  <si>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</si>
  <si>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</si>
  <si>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</si>
  <si>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</si>
  <si>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</si>
  <si>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</si>
  <si>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</si>
  <si>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</si>
  <si>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</si>
  <si>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</si>
  <si>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</si>
  <si>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</si>
  <si>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</si>
  <si>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</si>
  <si>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</si>
  <si>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</si>
  <si>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</si>
  <si>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</si>
  <si>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</si>
  <si>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</si>
  <si>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</si>
  <si>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</si>
  <si>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</si>
  <si>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</si>
  <si>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</si>
  <si>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</si>
  <si>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</si>
  <si>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</si>
  <si>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</si>
  <si>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</si>
  <si>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</si>
  <si>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</si>
  <si>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</si>
  <si>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</si>
  <si>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</si>
  <si>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</si>
  <si>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</si>
  <si>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</si>
  <si>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</si>
  <si>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</si>
  <si>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</si>
  <si>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</si>
  <si>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</si>
  <si>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</si>
  <si>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</si>
  <si>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</si>
  <si>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</si>
  <si>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</si>
  <si>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</si>
  <si>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</si>
  <si>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</si>
  <si>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</si>
  <si>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</si>
  <si>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</si>
  <si>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</si>
  <si>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</si>
  <si>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</si>
  <si>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</si>
  <si>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</si>
  <si>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</si>
  <si>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</si>
  <si>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</si>
  <si>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</si>
  <si>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</si>
  <si>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</si>
  <si>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</si>
  <si>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</si>
  <si>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</si>
  <si>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</si>
  <si>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</si>
  <si>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</si>
  <si>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</si>
  <si>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</si>
  <si>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</si>
  <si>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</si>
  <si>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</si>
  <si>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</si>
  <si>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</si>
  <si>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</si>
  <si>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</si>
  <si>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</si>
  <si>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</si>
  <si>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</si>
  <si>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</si>
  <si>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</si>
  <si>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</si>
  <si>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</si>
  <si>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</si>
  <si>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</si>
  <si>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</si>
  <si>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</si>
  <si>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</si>
  <si>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</si>
  <si>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</si>
  <si>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</si>
  <si>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</si>
  <si>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</si>
  <si>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</si>
  <si>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</si>
  <si>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</si>
  <si>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</si>
  <si>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</si>
  <si>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</si>
  <si>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</si>
  <si>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</si>
  <si>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</si>
  <si>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</si>
  <si>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</si>
  <si>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</si>
  <si>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</si>
  <si>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</si>
  <si>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</si>
  <si>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</si>
  <si>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</si>
  <si>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</si>
  <si>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</si>
  <si>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</si>
  <si>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</si>
  <si>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</si>
  <si>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</si>
  <si>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</si>
  <si>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</si>
  <si>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</si>
  <si>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</si>
  <si>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</si>
  <si>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</si>
  <si>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</si>
  <si>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</si>
  <si>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</si>
  <si>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</si>
  <si>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</si>
  <si>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</si>
  <si>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</si>
  <si>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</si>
  <si>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</si>
  <si>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</si>
  <si>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</si>
  <si>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</si>
  <si>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</si>
  <si>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</si>
  <si>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</si>
  <si>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</si>
  <si>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</si>
  <si>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</si>
  <si>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</si>
  <si>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</si>
  <si>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</si>
  <si>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</si>
  <si>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</si>
  <si>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</si>
  <si>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</si>
  <si>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</si>
  <si>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</si>
  <si>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</si>
  <si>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</si>
  <si>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</si>
  <si>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</si>
  <si>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</si>
  <si>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</si>
  <si>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</si>
  <si>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</si>
  <si>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</si>
  <si>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</si>
  <si>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</si>
  <si>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</si>
  <si>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</si>
  <si>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</si>
  <si>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</si>
  <si>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</si>
  <si>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</si>
  <si>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</si>
  <si>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</si>
  <si>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</si>
  <si>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</si>
  <si>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</si>
  <si>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</si>
  <si>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</si>
  <si>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</si>
  <si>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</si>
  <si>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</si>
  <si>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</si>
  <si>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</si>
  <si>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</si>
  <si>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</si>
  <si>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</si>
  <si>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</si>
  <si>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</si>
  <si>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</si>
  <si>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</si>
  <si>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</si>
  <si>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</si>
  <si>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</si>
  <si>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</si>
  <si>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</si>
  <si>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</si>
  <si>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</si>
  <si>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</si>
  <si>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</si>
  <si>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</si>
  <si>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</si>
  <si>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</si>
  <si>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</si>
  <si>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</si>
  <si>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</si>
  <si>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</si>
  <si>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</si>
  <si>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</si>
  <si>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</si>
  <si>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</si>
  <si>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</si>
  <si>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</si>
  <si>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</si>
  <si>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</si>
  <si>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</si>
  <si>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</si>
  <si>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</si>
  <si>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</si>
  <si>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</si>
  <si>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</si>
  <si>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</si>
  <si>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</si>
  <si>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</si>
  <si>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</si>
  <si>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</si>
  <si>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</si>
  <si>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</si>
  <si>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</si>
  <si>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</si>
  <si>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</si>
  <si>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</si>
  <si>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</si>
  <si>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</si>
  <si>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</si>
  <si>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</si>
  <si>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</si>
  <si>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</si>
  <si>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</si>
  <si>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</si>
  <si>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</si>
  <si>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</si>
  <si>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</si>
  <si>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</si>
  <si>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</si>
  <si>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</si>
  <si>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</si>
  <si>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</si>
  <si>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</si>
  <si>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</si>
  <si>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</si>
  <si>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</si>
  <si>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</si>
  <si>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</si>
  <si>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</si>
  <si>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</si>
  <si>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</si>
  <si>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</si>
  <si>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</si>
  <si>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</si>
  <si>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</si>
  <si>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</si>
  <si>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</si>
  <si>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</si>
  <si>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</si>
  <si>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</si>
  <si>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</si>
  <si>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</si>
  <si>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</si>
  <si>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</si>
  <si>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</si>
  <si>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</si>
  <si>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</si>
  <si>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</si>
  <si>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</si>
  <si>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</si>
  <si>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</si>
  <si>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</si>
  <si>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</si>
  <si>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</si>
  <si>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</si>
  <si>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</si>
  <si>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</si>
  <si>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</si>
  <si>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</si>
  <si>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</si>
  <si>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</si>
  <si>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</si>
  <si>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</si>
  <si>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</si>
  <si>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</si>
  <si>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</si>
  <si>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</si>
  <si>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</si>
  <si>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</si>
  <si>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</si>
  <si>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</si>
  <si>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</si>
  <si>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</si>
  <si>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</si>
  <si>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</si>
  <si>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</si>
  <si>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</si>
  <si>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</si>
  <si>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</si>
  <si>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</si>
  <si>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</si>
  <si>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</si>
  <si>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</si>
  <si>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</si>
  <si>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</si>
  <si>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</si>
  <si>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</si>
  <si>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</si>
  <si>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</si>
  <si>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</si>
  <si>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</si>
  <si>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</si>
  <si>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</si>
  <si>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</si>
  <si>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</si>
  <si>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</si>
  <si>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</si>
  <si>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</si>
  <si>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</si>
  <si>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</si>
  <si>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</si>
  <si>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</si>
  <si>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</si>
  <si>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</si>
  <si>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</si>
  <si>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</si>
  <si>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</si>
  <si>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</si>
  <si>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</si>
  <si>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</si>
  <si>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</si>
  <si>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</si>
  <si>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</si>
  <si>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</si>
  <si>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</si>
  <si>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</si>
  <si>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</si>
  <si>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</si>
  <si>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</si>
  <si>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</si>
  <si>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</si>
  <si>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</si>
  <si>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</si>
  <si>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</si>
  <si>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</si>
  <si>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</si>
  <si>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</si>
  <si>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</si>
  <si>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</si>
  <si>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</si>
  <si>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</si>
  <si>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</si>
  <si>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</si>
  <si>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</si>
  <si>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</si>
  <si>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</si>
  <si>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</si>
  <si>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</si>
  <si>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</si>
  <si>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</si>
  <si>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</si>
  <si>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</si>
  <si>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</si>
  <si>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</si>
  <si>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</si>
  <si>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</si>
  <si>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</si>
  <si>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</si>
  <si>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</si>
  <si>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</si>
  <si>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</si>
  <si>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</si>
  <si>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</si>
  <si>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</si>
  <si>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</si>
  <si>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</si>
  <si>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</si>
  <si>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</si>
  <si>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</si>
  <si>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</si>
  <si>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</si>
  <si>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</si>
  <si>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</si>
  <si>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</si>
  <si>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</si>
  <si>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</si>
  <si>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</si>
  <si>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</si>
  <si>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</si>
  <si>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</si>
  <si>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</si>
  <si>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</si>
  <si>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</si>
  <si>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</si>
  <si>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</si>
  <si>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</si>
  <si>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</si>
  <si>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</si>
  <si>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</si>
  <si>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</si>
  <si>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</si>
  <si>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</si>
  <si>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</si>
  <si>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</si>
  <si>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</si>
  <si>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</si>
  <si>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</si>
  <si>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</si>
  <si>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</si>
  <si>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</si>
  <si>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</si>
  <si>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</si>
  <si>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</si>
  <si>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</si>
  <si>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</si>
  <si>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</si>
  <si>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</si>
  <si>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</si>
  <si>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</si>
  <si>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</si>
  <si>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</si>
  <si>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</si>
  <si>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</si>
  <si>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</si>
  <si>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</si>
  <si>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</si>
  <si>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</si>
  <si>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</si>
  <si>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</si>
  <si>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</si>
  <si>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</si>
  <si>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</si>
  <si>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</si>
  <si>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</si>
  <si>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</si>
  <si>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</si>
  <si>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</si>
  <si>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</si>
  <si>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</si>
  <si>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</si>
  <si>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</si>
  <si>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</si>
  <si>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</si>
  <si>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</si>
  <si>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</si>
  <si>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</si>
  <si>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</si>
  <si>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</si>
  <si>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</si>
  <si>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</si>
  <si>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</si>
  <si>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</si>
  <si>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</si>
  <si>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</si>
  <si>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</si>
  <si>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</si>
  <si>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</si>
  <si>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</si>
  <si>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</si>
  <si>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</si>
  <si>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</si>
  <si>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</si>
  <si>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</si>
  <si>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</si>
  <si>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</si>
  <si>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</si>
  <si>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</si>
  <si>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</si>
  <si>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</si>
  <si>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</si>
  <si>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</si>
  <si>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</si>
  <si>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</si>
  <si>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</si>
  <si>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</si>
  <si>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</si>
  <si>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</si>
  <si>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</si>
  <si>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</si>
  <si>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</si>
  <si>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</si>
  <si>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</si>
  <si>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</si>
  <si>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</si>
  <si>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</si>
  <si>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</si>
  <si>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</si>
  <si>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</si>
  <si>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</si>
  <si>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</si>
  <si>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</si>
  <si>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</si>
  <si>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</si>
  <si>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</si>
  <si>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</si>
  <si>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</si>
  <si>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</si>
  <si>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</si>
  <si>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</si>
  <si>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</si>
  <si>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</si>
  <si>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</si>
  <si>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</si>
  <si>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</si>
  <si>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</si>
  <si>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</si>
  <si>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</si>
  <si>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</si>
  <si>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</si>
  <si>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</si>
  <si>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</si>
  <si>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</si>
  <si>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</si>
  <si>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</si>
  <si>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</si>
  <si>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</si>
  <si>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</si>
  <si>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</si>
  <si>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</si>
  <si>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</si>
  <si>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</si>
  <si>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</si>
  <si>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</si>
  <si>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</si>
  <si>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</si>
  <si>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</si>
  <si>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</si>
  <si>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</si>
  <si>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</si>
  <si>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</si>
  <si>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</si>
  <si>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</si>
  <si>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</si>
  <si>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</si>
  <si>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</si>
  <si>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</si>
  <si>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</si>
  <si>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</si>
  <si>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</si>
  <si>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</si>
  <si>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</si>
  <si>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</si>
  <si>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</si>
  <si>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</si>
  <si>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</si>
  <si>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</si>
  <si>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</si>
  <si>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</si>
  <si>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</si>
  <si>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</si>
  <si>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</si>
  <si>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</si>
  <si>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</si>
  <si>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</si>
  <si>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</si>
  <si>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</si>
  <si>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</si>
  <si>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</si>
  <si>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</si>
  <si>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</si>
  <si>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</si>
  <si>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</si>
  <si>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</si>
  <si>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</si>
  <si>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</si>
  <si>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</si>
  <si>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</si>
  <si>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</si>
  <si>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</si>
  <si>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</si>
  <si>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</si>
  <si>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</si>
  <si>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</si>
  <si>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</si>
  <si>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</si>
  <si>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</si>
  <si>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</si>
  <si>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</si>
  <si>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</si>
  <si>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</si>
  <si>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</si>
  <si>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</si>
  <si>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</si>
  <si>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</si>
  <si>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</si>
  <si>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</si>
  <si>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</si>
  <si>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</si>
  <si>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</si>
  <si>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</si>
  <si>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</si>
  <si>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</si>
  <si>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</si>
  <si>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</si>
  <si>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</si>
  <si>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</si>
  <si>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</si>
  <si>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</si>
  <si>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</si>
  <si>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</si>
  <si>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</si>
  <si>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</si>
  <si>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</si>
  <si>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</si>
  <si>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</si>
  <si>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</si>
  <si>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</si>
  <si>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</si>
  <si>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</si>
  <si>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</si>
  <si>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</si>
  <si>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</si>
  <si>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</si>
  <si>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</si>
  <si>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</si>
  <si>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</si>
  <si>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</si>
  <si>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</si>
  <si>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</si>
  <si>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</si>
  <si>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</si>
  <si>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</si>
  <si>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</si>
  <si>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</si>
  <si>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</si>
  <si>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</si>
  <si>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</si>
  <si>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</si>
  <si>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</si>
  <si>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</si>
  <si>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</si>
  <si>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</si>
  <si>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</si>
  <si>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</si>
  <si>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</si>
  <si>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</si>
  <si>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</si>
  <si>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</si>
  <si>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</si>
  <si>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</si>
  <si>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</si>
  <si>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</si>
  <si>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</si>
  <si>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</si>
  <si>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</si>
  <si>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</si>
  <si>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</si>
  <si>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</si>
  <si>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</si>
  <si>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</si>
  <si>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</si>
  <si>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</si>
  <si>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</si>
  <si>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</si>
  <si>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</si>
  <si>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</si>
  <si>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</si>
  <si>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</si>
  <si>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</si>
  <si>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</si>
  <si>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</si>
  <si>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</si>
  <si>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</si>
  <si>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</si>
  <si>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</si>
  <si>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</si>
  <si>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</si>
  <si>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</si>
  <si>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</si>
  <si>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</si>
  <si>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</si>
  <si>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</si>
  <si>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</si>
  <si>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</si>
  <si>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</si>
  <si>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</si>
  <si>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</si>
  <si>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</si>
  <si>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</si>
  <si>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</si>
  <si>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</si>
  <si>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</si>
  <si>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</si>
  <si>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</si>
  <si>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</si>
  <si>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</si>
  <si>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</si>
  <si>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</si>
  <si>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</si>
  <si>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</si>
  <si>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</si>
  <si>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</si>
  <si>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</si>
  <si>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</si>
  <si>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</si>
  <si>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</si>
  <si>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</si>
  <si>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</si>
  <si>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</si>
  <si>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</si>
  <si>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</si>
  <si>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</si>
  <si>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</si>
  <si>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</si>
  <si>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</si>
  <si>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</si>
  <si>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</si>
  <si>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</si>
  <si>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</si>
  <si>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</si>
  <si>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</si>
  <si>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</si>
  <si>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</si>
  <si>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</si>
  <si>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</si>
  <si>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</si>
  <si>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</si>
  <si>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</si>
  <si>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</si>
  <si>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</si>
  <si>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</si>
  <si>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</si>
  <si>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</si>
  <si>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</si>
  <si>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</si>
  <si>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</si>
  <si>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</si>
  <si>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</si>
  <si>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</si>
  <si>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</si>
  <si>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</si>
  <si>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</si>
  <si>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</si>
  <si>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</si>
  <si>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</si>
  <si>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</si>
  <si>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</si>
  <si>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</si>
  <si>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</si>
  <si>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</si>
  <si>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</si>
  <si>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</si>
  <si>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</si>
  <si>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</si>
  <si>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</si>
  <si>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</si>
  <si>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</si>
  <si>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</si>
  <si>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</si>
  <si>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</si>
  <si>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</si>
  <si>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</si>
  <si>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</si>
  <si>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</si>
  <si>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</si>
  <si>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</si>
  <si>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</si>
  <si>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</si>
  <si>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</si>
  <si>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</si>
  <si>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</si>
  <si>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</si>
  <si>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</si>
  <si>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</si>
  <si>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</si>
  <si>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</si>
  <si>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</si>
  <si>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</si>
  <si>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</si>
  <si>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</si>
  <si>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</si>
  <si>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</si>
  <si>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</si>
  <si>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</si>
  <si>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</si>
  <si>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</si>
  <si>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</si>
  <si>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</si>
  <si>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</si>
  <si>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</si>
  <si>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</si>
  <si>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</si>
  <si>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</si>
  <si>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</si>
  <si>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</si>
  <si>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</si>
  <si>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</si>
  <si>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</si>
  <si>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</si>
  <si>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</si>
  <si>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</si>
  <si>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</si>
  <si>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</si>
  <si>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</si>
  <si>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</si>
  <si>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</si>
  <si>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</si>
  <si>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</si>
  <si>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</si>
  <si>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</si>
  <si>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</si>
  <si>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</si>
  <si>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</si>
  <si>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</si>
  <si>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</si>
  <si>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</si>
  <si>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</si>
  <si>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</si>
  <si>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</si>
  <si>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</si>
  <si>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</si>
  <si>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</si>
  <si>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</si>
  <si>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</si>
  <si>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</si>
  <si>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</si>
  <si>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</si>
  <si>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</si>
  <si>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</si>
  <si>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</si>
  <si>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</si>
  <si>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</si>
  <si>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</si>
  <si>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</si>
  <si>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</si>
  <si>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</si>
  <si>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</si>
  <si>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</si>
  <si>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</si>
  <si>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</si>
  <si>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</si>
  <si>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</si>
  <si>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</si>
  <si>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</si>
  <si>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</si>
  <si>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</si>
  <si>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</si>
  <si>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</si>
  <si>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</si>
  <si>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</si>
  <si>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</si>
  <si>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</si>
  <si>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</si>
  <si>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</si>
  <si>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</si>
  <si>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</si>
  <si>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</si>
  <si>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</si>
  <si>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</si>
  <si>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</si>
  <si>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</si>
  <si>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</si>
  <si>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</si>
  <si>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</si>
  <si>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</si>
  <si>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</si>
  <si>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</si>
  <si>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</si>
  <si>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</si>
  <si>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</si>
  <si>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</si>
  <si>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</si>
  <si>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</si>
  <si>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</si>
  <si>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</si>
  <si>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</si>
  <si>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</si>
  <si>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</si>
  <si>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</si>
  <si>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</si>
  <si>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</si>
  <si>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</si>
  <si>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</si>
  <si>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</si>
  <si>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</si>
  <si>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</si>
  <si>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</si>
  <si>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</si>
  <si>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</si>
  <si>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</si>
  <si>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</si>
  <si>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</si>
  <si>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</si>
  <si>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</si>
  <si>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</si>
  <si>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</si>
  <si>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</si>
  <si>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</si>
  <si>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</si>
  <si>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</si>
  <si>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</si>
  <si>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</si>
  <si>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</si>
  <si>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</si>
  <si>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</si>
  <si>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</si>
  <si>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</si>
  <si>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</si>
  <si>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</si>
  <si>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</si>
  <si>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</si>
  <si>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</si>
  <si>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</si>
  <si>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</si>
  <si>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</si>
  <si>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</si>
  <si>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</si>
  <si>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</si>
  <si>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</si>
  <si>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</si>
  <si>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</si>
  <si>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</si>
  <si>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</si>
  <si>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</si>
  <si>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</si>
  <si>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</si>
  <si>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</si>
  <si>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</si>
  <si>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</si>
  <si>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</si>
  <si>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</si>
  <si>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</si>
  <si>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</si>
  <si>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</si>
  <si>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</si>
  <si>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</si>
  <si>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</si>
  <si>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</si>
  <si>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</si>
  <si>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</si>
  <si>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</si>
  <si>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</si>
  <si>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</si>
  <si>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</si>
  <si>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</si>
  <si>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</si>
  <si>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</si>
  <si>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</si>
  <si>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</si>
  <si>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</si>
  <si>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</si>
  <si>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</si>
  <si>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</si>
  <si>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</si>
  <si>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</si>
  <si>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</si>
  <si>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</si>
  <si>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</si>
  <si>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</si>
  <si>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</si>
  <si>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</si>
  <si>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</si>
  <si>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</si>
  <si>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</si>
  <si>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</si>
  <si>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</si>
  <si>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</si>
  <si>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</si>
  <si>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</si>
  <si>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</si>
  <si>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</si>
  <si>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</si>
  <si>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</si>
  <si>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</si>
  <si>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</si>
  <si>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</si>
  <si>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</si>
  <si>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</si>
  <si>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</si>
  <si>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</si>
  <si>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</si>
  <si>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</si>
  <si>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</si>
  <si>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</si>
  <si>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</si>
  <si>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</si>
  <si>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</si>
  <si>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</si>
  <si>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</si>
  <si>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</si>
  <si>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</si>
  <si>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</si>
  <si>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</si>
  <si>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</si>
  <si>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</si>
  <si>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</si>
  <si>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</si>
  <si>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</si>
  <si>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</si>
  <si>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</si>
  <si>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</si>
  <si>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</si>
  <si>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</si>
  <si>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</si>
  <si>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</si>
  <si>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</si>
  <si>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</si>
  <si>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</si>
  <si>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</si>
  <si>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</si>
  <si>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</si>
  <si>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</si>
  <si>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</si>
  <si>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</si>
  <si>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</si>
  <si>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</si>
  <si>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</si>
  <si>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</si>
  <si>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</si>
  <si>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</si>
  <si>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</si>
  <si>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</si>
  <si>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</si>
  <si>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</si>
  <si>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</si>
  <si>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</si>
  <si>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</si>
  <si>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</si>
  <si>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</si>
  <si>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</si>
  <si>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</si>
  <si>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</si>
  <si>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</si>
  <si>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</si>
  <si>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</si>
  <si>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</si>
  <si>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</si>
  <si>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</si>
  <si>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</si>
  <si>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</si>
  <si>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</si>
  <si>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</si>
  <si>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</si>
  <si>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</si>
  <si>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</si>
  <si>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</si>
  <si>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</si>
  <si>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</si>
  <si>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</si>
  <si>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</si>
  <si>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</si>
  <si>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</si>
  <si>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</si>
  <si>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</si>
  <si>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</si>
  <si>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</si>
  <si>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</si>
  <si>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</si>
  <si>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</si>
  <si>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</si>
  <si>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</si>
  <si>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</si>
  <si>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</si>
  <si>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</si>
  <si>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</si>
  <si>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</si>
  <si>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</si>
  <si>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</si>
  <si>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</si>
  <si>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</si>
  <si>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</si>
  <si>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</si>
  <si>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</si>
  <si>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</si>
  <si>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</si>
  <si>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</si>
  <si>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</si>
  <si>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</si>
  <si>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</si>
  <si>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</si>
  <si>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</si>
  <si>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</si>
  <si>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</si>
  <si>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</si>
  <si>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</si>
  <si>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</si>
  <si>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</si>
  <si>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</si>
  <si>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</si>
  <si>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</si>
  <si>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</si>
  <si>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</si>
  <si>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</si>
  <si>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</si>
  <si>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</si>
  <si>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</si>
  <si>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</si>
  <si>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</si>
  <si>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</si>
  <si>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</si>
  <si>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</si>
  <si>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</si>
  <si>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</si>
  <si>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</si>
  <si>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</si>
  <si>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</si>
  <si>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</si>
  <si>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</si>
  <si>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</si>
  <si>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</si>
  <si>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</si>
  <si>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</si>
  <si>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</si>
  <si>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</si>
  <si>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</si>
  <si>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</si>
  <si>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</si>
  <si>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</si>
  <si>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</si>
  <si>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</si>
  <si>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</si>
  <si>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</si>
  <si>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</si>
  <si>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</si>
  <si>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</si>
  <si>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</si>
  <si>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</si>
  <si>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</si>
  <si>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</si>
  <si>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</si>
  <si>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</si>
  <si>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</si>
  <si>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</si>
  <si>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</si>
  <si>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</si>
  <si>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</si>
  <si>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</si>
  <si>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</si>
  <si>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</si>
  <si>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</si>
  <si>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</si>
  <si>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</si>
  <si>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</si>
  <si>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</si>
  <si>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</si>
  <si>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</si>
  <si>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</si>
  <si>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</si>
  <si>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</si>
  <si>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</si>
  <si>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</si>
  <si>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</si>
  <si>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</si>
  <si>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</si>
  <si>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</si>
  <si>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</si>
  <si>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</si>
  <si>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</si>
  <si>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</si>
  <si>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</si>
  <si>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</si>
  <si>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</si>
  <si>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</si>
  <si>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</si>
  <si>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</si>
  <si>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</si>
  <si>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</si>
  <si>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</si>
  <si>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</si>
  <si>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</si>
  <si>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</si>
  <si>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</si>
  <si>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</si>
  <si>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</si>
  <si>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</si>
  <si>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</si>
  <si>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</si>
  <si>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</si>
  <si>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</si>
  <si>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</si>
  <si>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</si>
  <si>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</si>
  <si>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</si>
  <si>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</si>
  <si>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</si>
  <si>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</si>
  <si>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</si>
  <si>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</si>
  <si>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</si>
  <si>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</si>
  <si>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</si>
  <si>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</si>
  <si>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</si>
  <si>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</si>
  <si>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</si>
  <si>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</si>
  <si>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</si>
  <si>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</si>
  <si>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</si>
  <si>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</si>
  <si>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</si>
  <si>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</si>
  <si>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</si>
  <si>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</si>
  <si>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</si>
  <si>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</si>
  <si>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</si>
  <si>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</si>
  <si>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</si>
  <si>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</si>
  <si>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</si>
  <si>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</si>
  <si>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</si>
  <si>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</si>
  <si>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</si>
  <si>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</si>
  <si>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</si>
  <si>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</si>
  <si>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</si>
  <si>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</si>
  <si>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</si>
  <si>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</si>
  <si>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</si>
  <si>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</si>
  <si>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</si>
  <si>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</si>
  <si>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</si>
  <si>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</si>
  <si>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</si>
  <si>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</si>
  <si>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</si>
  <si>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</si>
  <si>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</si>
  <si>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</si>
  <si>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</si>
  <si>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</si>
  <si>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</si>
  <si>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</si>
  <si>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</si>
  <si>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</si>
  <si>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</si>
  <si>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</si>
  <si>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</si>
  <si>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</si>
  <si>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</si>
  <si>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</si>
  <si>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</si>
  <si>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</si>
  <si>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</si>
  <si>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</si>
  <si>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</si>
  <si>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</si>
  <si>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</si>
  <si>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</si>
  <si>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</si>
  <si>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</si>
  <si>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</si>
  <si>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</si>
  <si>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</si>
  <si>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</si>
  <si>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</si>
  <si>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</si>
  <si>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</si>
  <si>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</si>
  <si>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</si>
  <si>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</si>
  <si>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</si>
  <si>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</si>
  <si>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</si>
  <si>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</si>
  <si>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</si>
  <si>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</si>
  <si>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</si>
  <si>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</si>
  <si>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</si>
  <si>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</si>
  <si>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</si>
  <si>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</si>
  <si>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</si>
  <si>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</si>
  <si>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</si>
  <si>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</si>
  <si>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</si>
  <si>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</si>
  <si>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</si>
  <si>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</si>
  <si>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</si>
  <si>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</si>
  <si>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</si>
  <si>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</si>
  <si>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</si>
  <si>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</si>
  <si>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</si>
  <si>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</si>
  <si>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</si>
  <si>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</si>
  <si>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</si>
  <si>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</si>
  <si>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</si>
  <si>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</si>
  <si>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</si>
  <si>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</si>
  <si>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</si>
  <si>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</si>
  <si>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</si>
  <si>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</si>
  <si>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</si>
  <si>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</si>
  <si>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</si>
  <si>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</si>
  <si>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</si>
  <si>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</si>
  <si>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</si>
  <si>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</si>
  <si>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</si>
  <si>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</si>
  <si>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</si>
  <si>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</si>
  <si>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</si>
  <si>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</si>
  <si>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</si>
  <si>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</si>
  <si>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</si>
  <si>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</si>
  <si>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</si>
  <si>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</si>
  <si>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</si>
  <si>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</si>
  <si>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</si>
  <si>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</si>
  <si>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</si>
  <si>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</si>
  <si>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</si>
  <si>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</si>
  <si>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</si>
  <si>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</si>
  <si>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</si>
  <si>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</si>
  <si>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</si>
  <si>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</si>
  <si>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</si>
  <si>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</si>
  <si>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</si>
  <si>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</si>
  <si>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</si>
  <si>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</si>
  <si>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</si>
  <si>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</si>
  <si>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</si>
  <si>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</si>
  <si>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</si>
  <si>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</si>
  <si>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</si>
  <si>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</si>
  <si>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</si>
  <si>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</si>
  <si>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</si>
  <si>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</si>
  <si>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</si>
  <si>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</si>
  <si>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</si>
  <si>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</si>
  <si>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</si>
  <si>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</si>
  <si>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</si>
  <si>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</si>
  <si>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</si>
  <si>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</si>
  <si>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</si>
  <si>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</si>
  <si>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</si>
  <si>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</si>
  <si>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</si>
  <si>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</si>
  <si>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</si>
  <si>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</si>
  <si>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</si>
  <si>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</si>
  <si>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</si>
  <si>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</si>
  <si>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</si>
  <si>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</si>
  <si>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</si>
  <si>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</si>
  <si>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</si>
  <si>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</si>
  <si>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</si>
  <si>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</si>
  <si>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</si>
  <si>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</si>
  <si>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</si>
  <si>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</si>
  <si>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</si>
  <si>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</si>
  <si>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</si>
  <si>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</si>
  <si>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</si>
  <si>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</si>
  <si>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</si>
  <si>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</si>
  <si>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</si>
  <si>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</si>
  <si>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</si>
  <si>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</si>
  <si>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</si>
  <si>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</si>
  <si>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</si>
  <si>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</si>
  <si>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</si>
  <si>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</si>
  <si>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</si>
  <si>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</si>
  <si>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</si>
  <si>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</si>
  <si>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</si>
  <si>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</si>
  <si>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</si>
  <si>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</si>
  <si>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</si>
  <si>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</si>
  <si>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</si>
  <si>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</si>
  <si>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</si>
  <si>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</si>
  <si>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</si>
  <si>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</si>
  <si>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</si>
  <si>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</si>
  <si>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</si>
  <si>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</si>
  <si>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</si>
  <si>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</si>
  <si>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</si>
  <si>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</si>
  <si>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</si>
  <si>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</si>
  <si>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</si>
  <si>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</si>
  <si>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</si>
  <si>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</si>
  <si>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</si>
  <si>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</si>
  <si>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</si>
  <si>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</si>
  <si>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</si>
  <si>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</si>
  <si>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</si>
  <si>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</si>
  <si>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</si>
  <si>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</si>
  <si>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</si>
  <si>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</si>
  <si>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</si>
  <si>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</si>
  <si>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</si>
  <si>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</si>
  <si>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</si>
  <si>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</si>
  <si>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</si>
  <si>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</si>
  <si>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</si>
  <si>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</si>
  <si>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</si>
  <si>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</si>
  <si>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</si>
  <si>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</si>
  <si>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</si>
  <si>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</si>
  <si>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</si>
  <si>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</si>
  <si>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</si>
  <si>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</si>
  <si>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</si>
  <si>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</si>
  <si>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</si>
  <si>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</si>
  <si>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</si>
  <si>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</si>
  <si>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</si>
  <si>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</si>
  <si>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</si>
  <si>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</si>
  <si>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</si>
  <si>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</si>
  <si>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</si>
  <si>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</si>
  <si>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</si>
  <si>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</si>
  <si>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</si>
  <si>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</si>
  <si>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</si>
  <si>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</si>
  <si>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</si>
  <si>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</si>
  <si>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</si>
  <si>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</si>
  <si>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</si>
  <si>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</si>
  <si>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</si>
  <si>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</si>
  <si>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</si>
  <si>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</si>
  <si>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</si>
  <si>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</si>
  <si>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</si>
  <si>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</si>
  <si>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</si>
  <si>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</si>
  <si>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</si>
  <si>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</si>
  <si>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</si>
  <si>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</si>
  <si>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</si>
  <si>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</si>
  <si>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</si>
  <si>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</si>
  <si>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</si>
  <si>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</si>
  <si>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</si>
  <si>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</si>
  <si>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</si>
  <si>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</si>
  <si>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</si>
  <si>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</si>
  <si>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</si>
  <si>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</si>
  <si>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</si>
  <si>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</si>
  <si>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</si>
  <si>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</si>
  <si>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</si>
  <si>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</si>
  <si>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</si>
  <si>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</si>
  <si>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</si>
  <si>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</si>
  <si>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</si>
  <si>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</si>
  <si>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</si>
  <si>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</si>
  <si>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</si>
  <si>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</si>
  <si>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</si>
  <si>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</si>
  <si>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</si>
  <si>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</si>
  <si>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</si>
  <si>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</si>
  <si>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</si>
  <si>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</si>
  <si>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</si>
  <si>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</si>
  <si>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</si>
  <si>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</si>
  <si>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</si>
  <si>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</si>
  <si>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</si>
  <si>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</si>
  <si>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</si>
  <si>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</si>
  <si>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</si>
  <si>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</si>
  <si>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</si>
  <si>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</si>
  <si>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</si>
  <si>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</si>
  <si>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</si>
  <si>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</si>
  <si>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</si>
  <si>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</si>
  <si>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</si>
  <si>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</si>
  <si>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</si>
  <si>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</si>
  <si>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</si>
  <si>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</si>
  <si>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</si>
  <si>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</si>
  <si>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</si>
  <si>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</si>
  <si>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</si>
  <si>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</si>
  <si>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</si>
  <si>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</si>
  <si>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</si>
  <si>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</si>
  <si>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</si>
  <si>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</si>
  <si>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</si>
  <si>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</si>
  <si>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</si>
  <si>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</si>
  <si>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</si>
  <si>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</si>
  <si>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</si>
  <si>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</si>
  <si>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</si>
  <si>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</si>
  <si>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</si>
  <si>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</si>
  <si>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</si>
  <si>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</si>
  <si>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</si>
  <si>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</si>
  <si>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</si>
  <si>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</si>
  <si>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</si>
  <si>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</si>
  <si>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</si>
  <si>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</si>
  <si>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</si>
  <si>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</si>
  <si>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</si>
  <si>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</si>
  <si>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</si>
  <si>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</si>
  <si>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</si>
  <si>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</si>
  <si>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</si>
  <si>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</si>
  <si>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</si>
  <si>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</si>
  <si>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</si>
  <si>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</si>
  <si>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</si>
  <si>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</si>
  <si>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</si>
  <si>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</si>
  <si>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</si>
  <si>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</si>
  <si>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</si>
  <si>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</si>
  <si>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</si>
  <si>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</si>
  <si>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</si>
  <si>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</si>
  <si>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</si>
  <si>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</si>
  <si>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</si>
  <si>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</si>
  <si>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</si>
  <si>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</si>
  <si>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</si>
  <si>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</si>
  <si>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</si>
  <si>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</si>
  <si>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</si>
  <si>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</si>
  <si>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</si>
  <si>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</si>
  <si>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</si>
  <si>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</si>
  <si>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</si>
  <si>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</si>
  <si>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</si>
  <si>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</si>
  <si>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</si>
  <si>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</si>
  <si>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</si>
  <si>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</si>
  <si>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</si>
  <si>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</si>
  <si>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</si>
  <si>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</si>
  <si>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</si>
  <si>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</si>
  <si>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</si>
  <si>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</si>
  <si>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</si>
  <si>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</si>
  <si>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</si>
  <si>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</si>
  <si>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</si>
  <si>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</si>
  <si>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</si>
  <si>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</si>
  <si>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</si>
  <si>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</si>
  <si>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</si>
  <si>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</si>
  <si>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</si>
  <si>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</si>
  <si>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</si>
  <si>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</si>
  <si>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</si>
  <si>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</si>
  <si>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</si>
  <si>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</si>
  <si>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</si>
  <si>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</si>
  <si>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</si>
  <si>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</si>
  <si>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</si>
  <si>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</si>
  <si>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</si>
  <si>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</si>
  <si>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</si>
  <si>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</si>
  <si>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</si>
  <si>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</si>
  <si>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</si>
  <si>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</si>
  <si>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</si>
  <si>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</si>
  <si>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</si>
  <si>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</si>
  <si>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</si>
  <si>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</si>
  <si>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</si>
  <si>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</si>
  <si>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</si>
  <si>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</si>
  <si>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</si>
  <si>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</si>
  <si>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</si>
  <si>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</si>
  <si>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</si>
  <si>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</si>
  <si>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</si>
  <si>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</si>
  <si>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</si>
  <si>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</si>
  <si>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</si>
  <si>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</si>
  <si>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</si>
  <si>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</si>
  <si>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</si>
  <si>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</si>
  <si>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</si>
  <si>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</si>
  <si>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</si>
  <si>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</si>
  <si>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</si>
  <si>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</si>
  <si>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</si>
  <si>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</si>
  <si>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</si>
  <si>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</si>
  <si>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</si>
  <si>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</si>
  <si>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</si>
  <si>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</si>
  <si>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</si>
  <si>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</si>
  <si>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</si>
  <si>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</si>
  <si>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</si>
  <si>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</si>
  <si>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</si>
  <si>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</si>
  <si>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</si>
  <si>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</si>
  <si>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</si>
  <si>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</si>
  <si>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</si>
  <si>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</si>
  <si>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</si>
  <si>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</si>
  <si>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</si>
  <si>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</si>
  <si>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</si>
  <si>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</si>
  <si>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</si>
  <si>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</si>
  <si>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</si>
  <si>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</si>
  <si>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</si>
  <si>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</si>
  <si>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</si>
  <si>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</si>
  <si>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</si>
  <si>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</si>
  <si>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</si>
  <si>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</si>
  <si>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</si>
  <si>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</si>
  <si>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</si>
  <si>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</si>
  <si>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</si>
  <si>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</si>
  <si>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</si>
  <si>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</si>
  <si>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</si>
  <si>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</si>
  <si>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</si>
  <si>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</si>
  <si>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</si>
  <si>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</si>
  <si>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</si>
  <si>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</si>
  <si>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</si>
  <si>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</si>
  <si>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</si>
  <si>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</si>
  <si>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</si>
  <si>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</si>
  <si>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</si>
  <si>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</si>
  <si>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</si>
  <si>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</si>
  <si>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</si>
  <si>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</si>
  <si>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</si>
  <si>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</si>
  <si>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</si>
  <si>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</si>
  <si>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</si>
  <si>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</si>
  <si>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</si>
  <si>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</si>
  <si>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</si>
  <si>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</si>
  <si>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</si>
  <si>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</si>
  <si>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</si>
  <si>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</si>
  <si>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</si>
  <si>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</si>
  <si>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</si>
  <si>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</si>
  <si>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</si>
  <si>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</si>
  <si>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</si>
  <si>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</si>
  <si>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</si>
  <si>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</si>
  <si>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</si>
  <si>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</si>
  <si>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</si>
  <si>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</si>
  <si>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</si>
  <si>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</si>
  <si>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</si>
  <si>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</si>
  <si>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</si>
  <si>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</si>
  <si>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</si>
  <si>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</si>
  <si>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</si>
  <si>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</si>
  <si>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</si>
  <si>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</si>
  <si>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</si>
  <si>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</si>
  <si>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</si>
  <si>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</si>
  <si>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</si>
  <si>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</si>
  <si>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</si>
  <si>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</si>
  <si>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</si>
  <si>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</si>
  <si>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</si>
  <si>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</si>
  <si>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</si>
  <si>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</si>
  <si>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</si>
  <si>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</si>
  <si>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</si>
  <si>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</si>
  <si>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</si>
  <si>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</si>
  <si>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</si>
  <si>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</si>
  <si>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</si>
  <si>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</si>
  <si>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</si>
  <si>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</si>
  <si>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</si>
  <si>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</si>
  <si>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</si>
  <si>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</si>
  <si>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</si>
  <si>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</si>
  <si>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</si>
  <si>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</si>
  <si>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</si>
  <si>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</si>
  <si>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</si>
  <si>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</si>
  <si>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</si>
  <si>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</si>
  <si>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</si>
  <si>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</si>
  <si>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</si>
  <si>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</si>
  <si>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</si>
  <si>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</si>
  <si>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</si>
  <si>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</si>
  <si>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</si>
  <si>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</si>
  <si>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</si>
  <si>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</si>
  <si>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</si>
  <si>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</si>
  <si>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</si>
  <si>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</si>
  <si>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</si>
  <si>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</si>
  <si>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</si>
  <si>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</si>
  <si>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</si>
  <si>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</si>
  <si>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</si>
  <si>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</si>
  <si>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</si>
  <si>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</si>
  <si>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</si>
  <si>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</si>
  <si>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</si>
  <si>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</si>
  <si>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</si>
  <si>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</si>
  <si>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</si>
  <si>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</si>
  <si>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</si>
  <si>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</si>
  <si>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</si>
  <si>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</si>
  <si>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</si>
  <si>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</si>
  <si>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</si>
  <si>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</si>
  <si>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</si>
  <si>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</si>
  <si>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</si>
  <si>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</si>
  <si>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</si>
  <si>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</si>
  <si>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</si>
  <si>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</si>
  <si>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</si>
  <si>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</si>
  <si>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</si>
  <si>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</si>
  <si>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</si>
  <si>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</si>
  <si>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</si>
  <si>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</si>
  <si>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</si>
  <si>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</si>
  <si>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</si>
  <si>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</si>
  <si>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</si>
  <si>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</si>
  <si>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</si>
  <si>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</si>
  <si>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</si>
  <si>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</si>
  <si>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</si>
  <si>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</si>
  <si>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</si>
  <si>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</si>
  <si>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</si>
  <si>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</si>
  <si>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</si>
  <si>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</si>
  <si>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</si>
  <si>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</si>
  <si>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</si>
  <si>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</si>
  <si>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</si>
  <si>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</si>
  <si>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</si>
  <si>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</si>
  <si>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</si>
  <si>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</si>
  <si>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</si>
  <si>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</si>
  <si>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</si>
  <si>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</si>
  <si>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</si>
  <si>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</si>
  <si>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</si>
  <si>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</si>
  <si>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</si>
  <si>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</si>
  <si>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</si>
  <si>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</si>
  <si>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</si>
  <si>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</si>
  <si>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</si>
  <si>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</si>
  <si>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</si>
  <si>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</si>
  <si>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</si>
  <si>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</si>
  <si>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</si>
  <si>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</si>
  <si>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</si>
  <si>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</si>
  <si>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</si>
  <si>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</si>
  <si>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</si>
  <si>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</si>
  <si>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</si>
  <si>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</si>
  <si>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</si>
  <si>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</si>
  <si>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</si>
  <si>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</si>
  <si>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</si>
  <si>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</si>
  <si>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</si>
  <si>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</si>
  <si>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</si>
  <si>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</si>
  <si>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</si>
  <si>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</si>
  <si>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</si>
  <si>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</si>
  <si>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</si>
  <si>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</si>
  <si>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</si>
  <si>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</si>
  <si>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</si>
  <si>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</si>
  <si>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</si>
  <si>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</si>
  <si>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</si>
  <si>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</si>
  <si>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</si>
  <si>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</si>
  <si>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</si>
  <si>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</si>
  <si>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</si>
  <si>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</si>
  <si>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</si>
  <si>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</si>
  <si>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</si>
  <si>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</si>
  <si>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</si>
  <si>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</si>
  <si>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</si>
  <si>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</si>
  <si>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</si>
  <si>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</si>
  <si>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</si>
  <si>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</si>
  <si>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</si>
  <si>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</si>
  <si>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</si>
  <si>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</si>
  <si>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</si>
  <si>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</si>
  <si>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</si>
  <si>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</si>
  <si>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</si>
  <si>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</si>
  <si>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</si>
  <si>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</si>
  <si>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</si>
  <si>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</si>
  <si>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</si>
  <si>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</si>
  <si>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</si>
  <si>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</si>
  <si>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</si>
  <si>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</si>
  <si>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</si>
  <si>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</si>
  <si>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</si>
  <si>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</si>
  <si>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</si>
  <si>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</si>
  <si>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</si>
  <si>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</si>
  <si>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</si>
  <si>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</si>
  <si>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</si>
  <si>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</si>
  <si>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</si>
  <si>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</si>
  <si>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</si>
  <si>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</si>
  <si>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</si>
  <si>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</si>
  <si>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</si>
  <si>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</si>
  <si>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</si>
  <si>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</si>
  <si>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</si>
  <si>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</si>
  <si>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</si>
  <si>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</si>
  <si>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</si>
  <si>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</si>
  <si>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</si>
  <si>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</si>
  <si>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</si>
  <si>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</si>
  <si>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</si>
  <si>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</si>
  <si>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</si>
  <si>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</si>
  <si>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</si>
  <si>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</si>
  <si>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</si>
  <si>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</si>
  <si>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</si>
  <si>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</si>
  <si>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</si>
  <si>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</si>
  <si>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</si>
  <si>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</si>
  <si>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</si>
  <si>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</si>
  <si>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</si>
  <si>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</si>
  <si>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</si>
  <si>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</si>
  <si>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</si>
  <si>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</si>
  <si>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</si>
  <si>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</si>
  <si>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</si>
  <si>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</si>
  <si>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</si>
  <si>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</si>
  <si>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</si>
  <si>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</si>
  <si>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</si>
  <si>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</si>
  <si>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</si>
  <si>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</si>
  <si>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</si>
  <si>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</si>
  <si>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</si>
  <si>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</si>
  <si>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</si>
  <si>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</si>
  <si>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</si>
  <si>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</si>
  <si>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</si>
  <si>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</si>
  <si>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</si>
  <si>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</si>
  <si>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</si>
  <si>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</si>
  <si>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</si>
  <si>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</si>
  <si>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</si>
  <si>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</si>
  <si>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</si>
  <si>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</si>
  <si>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</si>
  <si>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</si>
  <si>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</si>
  <si>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</si>
  <si>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</si>
  <si>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</si>
  <si>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</si>
  <si>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</si>
  <si>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</si>
  <si>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</si>
  <si>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</si>
  <si>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</si>
  <si>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</si>
  <si>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</si>
  <si>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</si>
  <si>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</si>
  <si>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</si>
  <si>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</si>
  <si>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</si>
  <si>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</si>
  <si>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</si>
  <si>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</si>
  <si>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</si>
  <si>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</si>
  <si>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</si>
  <si>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</si>
  <si>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</si>
  <si>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</si>
  <si>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</si>
  <si>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</si>
  <si>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</si>
  <si>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</si>
  <si>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</si>
  <si>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</si>
  <si>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</si>
  <si>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</si>
  <si>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</si>
  <si>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</si>
  <si>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</si>
  <si>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</si>
  <si>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</si>
  <si>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</si>
  <si>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</si>
  <si>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</si>
  <si>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</si>
  <si>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</si>
  <si>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</si>
  <si>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</si>
  <si>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</si>
  <si>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</si>
  <si>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</si>
  <si>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</si>
  <si>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</si>
  <si>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</si>
  <si>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</si>
  <si>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</si>
  <si>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</si>
  <si>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</si>
  <si>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</si>
  <si>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</si>
  <si>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</si>
  <si>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</si>
  <si>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</si>
  <si>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</si>
  <si>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</si>
  <si>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</si>
  <si>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</si>
  <si>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</si>
  <si>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</si>
  <si>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</si>
  <si>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</si>
  <si>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</si>
  <si>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</si>
  <si>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</si>
  <si>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</si>
  <si>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</si>
  <si>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</si>
  <si>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</si>
  <si>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</si>
  <si>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</si>
  <si>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</si>
  <si>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</si>
  <si>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</si>
  <si>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</si>
  <si>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</si>
  <si>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</si>
  <si>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</si>
  <si>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</si>
  <si>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</si>
  <si>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</si>
  <si>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</si>
  <si>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</si>
  <si>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</si>
  <si>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</si>
  <si>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</si>
  <si>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</si>
  <si>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</si>
  <si>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</si>
  <si>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</si>
  <si>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</si>
  <si>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</si>
  <si>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</si>
  <si>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</si>
  <si>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</si>
  <si>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</si>
  <si>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</si>
  <si>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</si>
  <si>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</si>
  <si>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</si>
  <si>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</si>
  <si>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</si>
  <si>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</si>
  <si>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</si>
  <si>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</si>
  <si>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</si>
  <si>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</si>
  <si>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</si>
  <si>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</si>
  <si>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</si>
  <si>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</si>
  <si>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</si>
  <si>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</si>
  <si>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</si>
  <si>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</si>
  <si>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</si>
  <si>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</si>
  <si>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</si>
  <si>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</si>
  <si>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</si>
  <si>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</si>
  <si>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</si>
  <si>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</si>
  <si>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</si>
  <si>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</si>
  <si>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</si>
  <si>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</si>
  <si>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</si>
  <si>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</si>
  <si>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</si>
  <si>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</si>
  <si>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</si>
  <si>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</si>
  <si>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</si>
  <si>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</si>
  <si>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</si>
  <si>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</si>
  <si>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</si>
  <si>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</si>
  <si>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</si>
  <si>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</si>
  <si>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</si>
  <si>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</si>
  <si>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</si>
  <si>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</si>
  <si>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</si>
  <si>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</si>
  <si>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</si>
  <si>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</si>
  <si>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</si>
  <si>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</si>
  <si>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</si>
  <si>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</si>
  <si>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</si>
  <si>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</si>
  <si>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</si>
  <si>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</si>
  <si>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</si>
  <si>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</si>
  <si>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</si>
  <si>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</si>
  <si>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</si>
  <si>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</si>
  <si>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</si>
  <si>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</si>
  <si>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</si>
  <si>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</si>
  <si>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</si>
  <si>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</si>
  <si>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</si>
  <si>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</si>
  <si>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</si>
  <si>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</si>
  <si>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</si>
  <si>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</si>
  <si>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</si>
  <si>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</si>
  <si>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</si>
  <si>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</si>
  <si>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</si>
  <si>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</si>
  <si>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</si>
  <si>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</si>
  <si>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</si>
  <si>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</si>
  <si>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</si>
  <si>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</si>
  <si>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</si>
  <si>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</si>
  <si>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</si>
  <si>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</si>
  <si>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</si>
  <si>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</si>
  <si>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</si>
  <si>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</si>
  <si>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</si>
  <si>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</si>
  <si>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</si>
  <si>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</si>
  <si>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</si>
  <si>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</si>
  <si>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</si>
  <si>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</si>
  <si>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</si>
  <si>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</si>
  <si>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</si>
  <si>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</si>
  <si>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</si>
  <si>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</si>
  <si>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</si>
  <si>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</si>
  <si>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</si>
  <si>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</si>
  <si>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</si>
  <si>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</si>
  <si>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</si>
  <si>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</si>
  <si>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</si>
  <si>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</si>
  <si>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</si>
  <si>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</si>
  <si>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</si>
  <si>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</si>
  <si>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</si>
  <si>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</si>
  <si>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</si>
  <si>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</si>
  <si>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</si>
  <si>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</si>
  <si>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</si>
  <si>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</si>
  <si>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</si>
  <si>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</si>
  <si>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</si>
  <si>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</si>
  <si>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</si>
  <si>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</si>
  <si>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</si>
  <si>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</si>
  <si>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</si>
  <si>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</si>
  <si>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</si>
  <si>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</si>
  <si>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</si>
  <si>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</si>
  <si>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</si>
  <si>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</si>
  <si>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</si>
  <si>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</si>
  <si>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</si>
  <si>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</si>
  <si>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</si>
  <si>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</si>
  <si>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</si>
  <si>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</si>
  <si>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</si>
  <si>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</si>
  <si>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</si>
  <si>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</si>
  <si>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</si>
  <si>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</si>
  <si>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</si>
  <si>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</si>
  <si>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</si>
  <si>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</si>
  <si>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</si>
  <si>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</si>
  <si>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</si>
  <si>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</si>
  <si>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</si>
  <si>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</si>
  <si>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</si>
  <si>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</si>
  <si>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</si>
  <si>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</si>
  <si>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</si>
  <si>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</si>
  <si>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</si>
  <si>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</si>
  <si>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</si>
  <si>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</si>
  <si>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</si>
  <si>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</si>
  <si>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</si>
  <si>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</si>
  <si>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</si>
  <si>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</si>
  <si>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</si>
  <si>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</si>
  <si>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</si>
  <si>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</si>
  <si>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</si>
  <si>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</si>
  <si>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</si>
  <si>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</si>
  <si>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</si>
  <si>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</si>
  <si>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</si>
  <si>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</si>
  <si>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</si>
  <si>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</si>
  <si>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</si>
  <si>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</si>
  <si>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</si>
  <si>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</si>
  <si>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</si>
  <si>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</si>
  <si>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</si>
  <si>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</si>
  <si>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</si>
  <si>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</si>
  <si>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</si>
  <si>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</si>
  <si>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</si>
  <si>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</si>
  <si>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</si>
  <si>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</si>
  <si>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</si>
  <si>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</si>
  <si>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</si>
  <si>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</si>
  <si>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</si>
  <si>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</si>
  <si>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</si>
  <si>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</si>
  <si>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</si>
  <si>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</si>
  <si>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</si>
  <si>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</si>
  <si>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</si>
  <si>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</si>
  <si>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</si>
  <si>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</si>
  <si>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</si>
  <si>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</si>
  <si>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</si>
  <si>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</si>
  <si>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</si>
  <si>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</si>
  <si>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</si>
  <si>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</si>
  <si>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</si>
  <si>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</si>
  <si>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</si>
  <si>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</si>
  <si>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</si>
  <si>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</si>
  <si>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</si>
  <si>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</si>
  <si>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</si>
  <si>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</si>
  <si>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</si>
  <si>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</si>
  <si>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</si>
  <si>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</si>
  <si>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</si>
  <si>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</si>
  <si>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</si>
  <si>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</si>
  <si>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</si>
  <si>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</si>
  <si>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</si>
  <si>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</si>
  <si>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</si>
  <si>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</si>
  <si>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</si>
  <si>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</si>
  <si>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</si>
  <si>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</si>
  <si>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</si>
  <si>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</si>
  <si>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</si>
  <si>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</si>
  <si>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</si>
  <si>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</si>
  <si>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</si>
  <si>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</si>
  <si>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</si>
  <si>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</si>
  <si>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</si>
  <si>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</si>
  <si>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</si>
  <si>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</si>
  <si>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</si>
  <si>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</si>
  <si>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</si>
  <si>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</si>
  <si>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</si>
  <si>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</si>
  <si>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</si>
  <si>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</si>
  <si>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</si>
  <si>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</si>
  <si>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</si>
  <si>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</si>
  <si>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</si>
  <si>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</si>
  <si>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</si>
  <si>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</si>
  <si>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</si>
  <si>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</si>
  <si>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</si>
  <si>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</si>
  <si>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</si>
  <si>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</si>
  <si>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</si>
  <si>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</si>
  <si>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</si>
  <si>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</si>
  <si>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</si>
  <si>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</si>
  <si>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</si>
  <si>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</si>
  <si>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</si>
  <si>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</si>
  <si>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</si>
  <si>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</si>
  <si>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</si>
  <si>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</si>
  <si>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</si>
  <si>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</si>
  <si>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</si>
  <si>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</si>
  <si>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</si>
  <si>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</si>
  <si>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</si>
  <si>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</si>
  <si>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</si>
  <si>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</si>
  <si>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</si>
  <si>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</si>
  <si>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</si>
  <si>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</si>
  <si>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</si>
  <si>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</si>
  <si>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</si>
  <si>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</si>
  <si>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</si>
  <si>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</si>
  <si>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</si>
  <si>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</si>
  <si>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</si>
  <si>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</si>
  <si>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</si>
  <si>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</si>
  <si>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</si>
  <si>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</si>
  <si>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</si>
  <si>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</si>
  <si>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</si>
  <si>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</si>
  <si>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</si>
  <si>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</si>
  <si>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</si>
  <si>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</si>
  <si>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</si>
  <si>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</si>
  <si>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</si>
  <si>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</si>
  <si>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</si>
  <si>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</si>
  <si>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</si>
  <si>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</si>
  <si>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</si>
  <si>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</si>
  <si>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</si>
  <si>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</si>
  <si>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</si>
  <si>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</si>
  <si>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</si>
  <si>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</si>
  <si>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</si>
  <si>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</si>
  <si>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</si>
  <si>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</si>
  <si>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</si>
  <si>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</si>
  <si>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</si>
  <si>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</si>
  <si>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</si>
  <si>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</si>
  <si>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</si>
  <si>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</si>
  <si>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</si>
  <si>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</si>
  <si>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</si>
  <si>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</si>
  <si>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</si>
  <si>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</si>
  <si>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</si>
  <si>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</si>
  <si>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</si>
  <si>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</si>
  <si>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</si>
  <si>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</si>
  <si>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</si>
  <si>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</si>
  <si>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</si>
  <si>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</si>
  <si>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</si>
  <si>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</si>
  <si>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</si>
  <si>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</si>
  <si>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</si>
  <si>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</si>
  <si>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</si>
  <si>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</si>
  <si>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</si>
  <si>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</si>
  <si>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</si>
  <si>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</si>
  <si>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</si>
  <si>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</si>
  <si>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</si>
  <si>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</si>
  <si>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</si>
  <si>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</si>
  <si>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</si>
  <si>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</si>
  <si>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</si>
  <si>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</si>
  <si>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</si>
  <si>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</si>
  <si>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</si>
  <si>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</si>
  <si>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</si>
  <si>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</si>
  <si>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</si>
  <si>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</si>
  <si>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</si>
  <si>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</si>
  <si>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</si>
  <si>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</si>
  <si>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</si>
  <si>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</si>
  <si>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</si>
  <si>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</si>
  <si>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</si>
  <si>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</si>
  <si>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</si>
  <si>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</si>
  <si>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</si>
  <si>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</si>
  <si>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</si>
  <si>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</si>
  <si>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</si>
  <si>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</si>
  <si>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</si>
  <si>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</si>
  <si>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</si>
  <si>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</si>
  <si>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</si>
  <si>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</si>
  <si>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</si>
  <si>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</si>
  <si>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</si>
  <si>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</si>
  <si>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</si>
  <si>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</si>
  <si>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</si>
  <si>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</si>
  <si>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</si>
  <si>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</si>
  <si>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</si>
  <si>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</si>
  <si>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</si>
  <si>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</si>
  <si>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</si>
  <si>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</si>
  <si>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</si>
  <si>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</si>
  <si>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</si>
  <si>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</si>
  <si>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</si>
  <si>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</si>
  <si>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</si>
  <si>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</si>
  <si>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</si>
  <si>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</si>
  <si>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</si>
  <si>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</si>
  <si>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</si>
  <si>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</si>
  <si>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</si>
  <si>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</si>
  <si>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</si>
  <si>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</si>
  <si>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</si>
  <si>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</si>
  <si>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</si>
  <si>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</si>
  <si>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</si>
  <si>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</si>
  <si>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</si>
  <si>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</si>
  <si>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</si>
  <si>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</si>
  <si>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</si>
  <si>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</si>
  <si>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</si>
  <si>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</si>
  <si>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</si>
  <si>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</si>
  <si>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</si>
  <si>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</si>
  <si>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</si>
  <si>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</si>
  <si>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</si>
  <si>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</si>
  <si>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</si>
  <si>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</si>
  <si>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</si>
  <si>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</si>
  <si>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</si>
  <si>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</si>
  <si>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</si>
  <si>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</si>
  <si>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</si>
  <si>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</si>
  <si>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</si>
  <si>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</si>
  <si>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</si>
  <si>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</si>
  <si>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</si>
  <si>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</si>
  <si>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</si>
  <si>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</si>
  <si>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</si>
  <si>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</si>
  <si>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</si>
  <si>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</si>
  <si>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</si>
  <si>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</si>
  <si>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</si>
  <si>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</si>
  <si>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</si>
  <si>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</si>
  <si>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</si>
  <si>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</si>
  <si>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</si>
  <si>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</si>
  <si>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</si>
  <si>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</si>
  <si>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</si>
  <si>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</si>
  <si>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</si>
  <si>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</si>
  <si>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</si>
  <si>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</si>
  <si>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</si>
  <si>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</si>
  <si>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</si>
  <si>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</si>
  <si>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</si>
  <si>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</si>
  <si>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</si>
  <si>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</si>
  <si>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</si>
  <si>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</si>
  <si>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</si>
  <si>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</si>
  <si>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</si>
  <si>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</si>
  <si>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</si>
  <si>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</si>
  <si>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</si>
  <si>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</si>
  <si>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</si>
  <si>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</si>
  <si>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</si>
  <si>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</si>
  <si>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</si>
  <si>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</si>
  <si>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</si>
  <si>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</si>
  <si>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</si>
  <si>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</si>
  <si>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</si>
  <si>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</si>
  <si>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</si>
  <si>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</si>
  <si>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</si>
  <si>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</si>
  <si>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</si>
  <si>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</si>
  <si>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</si>
  <si>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</si>
  <si>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</si>
  <si>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</si>
  <si>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</si>
  <si>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</si>
  <si>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</si>
  <si>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</si>
  <si>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</si>
  <si>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</si>
  <si>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</si>
  <si>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</si>
  <si>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</si>
  <si>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</si>
  <si>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</si>
  <si>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</si>
  <si>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</si>
  <si>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</si>
  <si>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</si>
  <si>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</si>
  <si>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</si>
  <si>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</si>
  <si>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</si>
  <si>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</si>
  <si>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</si>
  <si>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</si>
  <si>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</si>
  <si>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</si>
  <si>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</si>
  <si>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</si>
  <si>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</si>
  <si>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</si>
  <si>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</si>
  <si>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</si>
  <si>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</si>
  <si>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</si>
  <si>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</si>
  <si>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</si>
  <si>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</si>
  <si>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</si>
  <si>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</si>
  <si>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</si>
  <si>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</si>
  <si>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</si>
  <si>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</si>
  <si>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</si>
  <si>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</si>
  <si>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</si>
  <si>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</si>
  <si>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</si>
  <si>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</si>
  <si>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</si>
  <si>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</si>
  <si>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</si>
  <si>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</si>
  <si>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</si>
  <si>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</si>
  <si>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</si>
  <si>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</si>
  <si>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</si>
  <si>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</si>
  <si>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</si>
  <si>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</si>
  <si>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</si>
  <si>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</si>
  <si>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</si>
  <si>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</si>
  <si>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</si>
  <si>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</si>
  <si>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</si>
  <si>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</si>
  <si>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</si>
  <si>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</si>
  <si>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</si>
  <si>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</si>
  <si>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</si>
  <si>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</si>
  <si>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</si>
  <si>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</si>
  <si>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</si>
  <si>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</si>
  <si>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</si>
  <si>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</si>
  <si>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</si>
  <si>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</si>
  <si>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</si>
  <si>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</si>
  <si>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</si>
  <si>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</si>
  <si>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</si>
  <si>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</si>
  <si>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</si>
  <si>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</si>
  <si>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</si>
  <si>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</si>
  <si>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</si>
  <si>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</si>
  <si>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</si>
  <si>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</si>
  <si>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</si>
  <si>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</si>
  <si>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</si>
  <si>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</si>
  <si>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</si>
  <si>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</si>
  <si>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</si>
  <si>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</si>
  <si>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</si>
  <si>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</si>
  <si>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</si>
  <si>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</si>
  <si>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</si>
  <si>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</si>
  <si>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</si>
  <si>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</si>
  <si>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</si>
  <si>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</si>
  <si>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</si>
  <si>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</si>
  <si>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</si>
  <si>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</si>
  <si>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</si>
  <si>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</si>
  <si>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</si>
  <si>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</si>
  <si>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</si>
  <si>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</si>
  <si>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</si>
  <si>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</si>
  <si>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</si>
  <si>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</si>
  <si>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</si>
  <si>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</si>
  <si>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</si>
  <si>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</si>
  <si>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</si>
  <si>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</si>
  <si>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</si>
  <si>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</si>
  <si>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</si>
  <si>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</si>
  <si>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</si>
  <si>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</si>
  <si>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</si>
  <si>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</si>
  <si>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</si>
  <si>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</si>
  <si>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</si>
  <si>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</si>
  <si>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</si>
  <si>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</si>
  <si>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</si>
  <si>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</si>
  <si>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</si>
  <si>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</si>
  <si>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</si>
  <si>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</si>
  <si>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</si>
  <si>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</si>
  <si>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</si>
  <si>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</si>
  <si>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</si>
  <si>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</si>
  <si>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</si>
  <si>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</si>
  <si>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</si>
  <si>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</si>
  <si>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</si>
  <si>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</si>
  <si>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</si>
  <si>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</si>
  <si>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</si>
  <si>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</si>
  <si>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</si>
  <si>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</si>
  <si>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</si>
  <si>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</si>
  <si>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</si>
  <si>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</si>
  <si>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</si>
  <si>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</si>
  <si>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</si>
  <si>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</si>
  <si>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</si>
  <si>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</si>
  <si>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</si>
  <si>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</si>
  <si>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</si>
  <si>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</si>
  <si>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</si>
  <si>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</si>
  <si>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</si>
  <si>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</si>
  <si>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</si>
  <si>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</si>
  <si>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</si>
  <si>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</si>
  <si>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</si>
  <si>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</si>
  <si>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</si>
  <si>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</si>
  <si>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</si>
  <si>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</si>
  <si>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</si>
  <si>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</si>
  <si>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</si>
  <si>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</si>
  <si>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</si>
  <si>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</si>
  <si>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</si>
  <si>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</si>
  <si>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</si>
  <si>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</si>
  <si>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</si>
  <si>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</si>
  <si>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</si>
  <si>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</si>
  <si>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</si>
  <si>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</si>
  <si>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</si>
  <si>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</si>
  <si>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</si>
  <si>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</si>
  <si>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</si>
  <si>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</si>
  <si>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</si>
  <si>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</si>
  <si>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</si>
  <si>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</si>
  <si>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</si>
  <si>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</si>
  <si>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</si>
  <si>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</si>
  <si>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</si>
  <si>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</si>
  <si>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</si>
  <si>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</si>
  <si>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</si>
  <si>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</si>
  <si>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</si>
  <si>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</si>
  <si>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</si>
  <si>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</si>
  <si>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</si>
  <si>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</si>
  <si>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</si>
  <si>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</si>
  <si>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</si>
  <si>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</si>
  <si>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</si>
  <si>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</si>
  <si>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</si>
  <si>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</si>
  <si>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</si>
  <si>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</si>
  <si>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</si>
  <si>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</si>
  <si>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</si>
  <si>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</si>
  <si>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</si>
  <si>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</si>
  <si>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</si>
  <si>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</si>
  <si>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</si>
  <si>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</si>
  <si>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</si>
  <si>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</si>
  <si>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</si>
  <si>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</si>
  <si>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</si>
  <si>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</si>
  <si>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</si>
  <si>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</si>
  <si>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</si>
  <si>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</si>
  <si>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</si>
  <si>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</si>
  <si>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</si>
  <si>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</si>
  <si>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</si>
  <si>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</si>
  <si>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</si>
  <si>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</si>
  <si>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</si>
  <si>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</si>
  <si>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</si>
  <si>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</si>
  <si>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</si>
  <si>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</si>
  <si>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</si>
  <si>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</si>
  <si>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</si>
  <si>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</si>
  <si>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</si>
  <si>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</si>
  <si>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</si>
  <si>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</si>
  <si>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</si>
  <si>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</si>
  <si>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</si>
  <si>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</si>
  <si>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</si>
  <si>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</si>
  <si>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</si>
  <si>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</si>
  <si>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</si>
  <si>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</si>
  <si>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</si>
  <si>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</si>
  <si>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</si>
  <si>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</si>
  <si>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</si>
  <si>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</si>
  <si>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</si>
  <si>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</si>
  <si>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</si>
  <si>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</si>
  <si>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</si>
  <si>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</si>
  <si>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</si>
  <si>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</si>
  <si>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</si>
  <si>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</si>
  <si>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</si>
  <si>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</si>
  <si>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</si>
  <si>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</si>
  <si>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</si>
  <si>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</si>
  <si>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</si>
  <si>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</si>
  <si>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</si>
  <si>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</si>
  <si>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</si>
  <si>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</si>
  <si>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</si>
  <si>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</si>
  <si>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</si>
  <si>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</si>
  <si>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</si>
  <si>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</si>
  <si>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</si>
  <si>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</si>
  <si>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</si>
  <si>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</si>
  <si>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</si>
  <si>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</si>
  <si>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</si>
  <si>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</si>
  <si>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</si>
  <si>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</si>
  <si>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</si>
  <si>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</si>
  <si>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</si>
  <si>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</si>
  <si>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</si>
  <si>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</si>
  <si>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</si>
  <si>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</si>
  <si>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</si>
  <si>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</si>
  <si>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</si>
  <si>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</si>
  <si>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</si>
  <si>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</si>
  <si>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</si>
  <si>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</si>
  <si>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</si>
  <si>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</si>
  <si>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</si>
  <si>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</si>
  <si>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</si>
  <si>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</si>
  <si>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</si>
  <si>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</si>
  <si>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</si>
  <si>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</si>
  <si>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</si>
  <si>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</si>
  <si>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</si>
  <si>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</si>
  <si>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</si>
  <si>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</si>
  <si>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</si>
  <si>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</si>
  <si>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</si>
  <si>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</si>
  <si>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</si>
  <si>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</si>
  <si>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</si>
  <si>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</si>
  <si>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</si>
  <si>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</si>
  <si>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</si>
  <si>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</si>
  <si>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</si>
  <si>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</si>
  <si>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</si>
  <si>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</si>
  <si>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</si>
  <si>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</si>
  <si>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</si>
  <si>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</si>
  <si>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</si>
  <si>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</si>
  <si>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</si>
  <si>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</si>
  <si>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</si>
  <si>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</si>
  <si>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</si>
  <si>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</si>
  <si>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</si>
  <si>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</si>
  <si>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</si>
  <si>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</si>
  <si>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</si>
  <si>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</si>
  <si>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</si>
  <si>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</si>
  <si>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</si>
  <si>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</si>
  <si>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</si>
  <si>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</si>
  <si>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</si>
  <si>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</si>
  <si>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</si>
  <si>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</si>
  <si>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</si>
  <si>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</si>
  <si>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</si>
  <si>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</si>
  <si>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</si>
  <si>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</si>
  <si>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</si>
  <si>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</si>
  <si>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</si>
  <si>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</si>
  <si>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</si>
  <si>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</si>
  <si>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</si>
  <si>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</si>
  <si>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</si>
  <si>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</si>
  <si>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</si>
  <si>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</si>
  <si>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</si>
  <si>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</si>
  <si>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</si>
  <si>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</si>
  <si>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</si>
  <si>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</si>
  <si>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</si>
  <si>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</si>
  <si>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</si>
  <si>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</si>
  <si>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</si>
  <si>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</si>
  <si>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</si>
  <si>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</si>
  <si>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</si>
  <si>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</si>
  <si>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</si>
  <si>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</si>
  <si>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</si>
  <si>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</si>
  <si>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</si>
  <si>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</si>
  <si>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</si>
  <si>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</si>
  <si>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</si>
  <si>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</si>
  <si>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</si>
  <si>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</si>
  <si>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</si>
  <si>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</si>
  <si>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</si>
  <si>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</si>
  <si>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</si>
  <si>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</si>
  <si>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</si>
  <si>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</si>
  <si>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</si>
  <si>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</si>
  <si>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</si>
  <si>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</si>
  <si>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</si>
  <si>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</si>
  <si>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</si>
  <si>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</si>
  <si>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</si>
  <si>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</si>
  <si>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</si>
  <si>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</si>
  <si>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</si>
  <si>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</si>
  <si>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</si>
  <si>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</si>
  <si>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</si>
  <si>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</si>
  <si>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</si>
  <si>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</si>
  <si>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</si>
  <si>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</si>
  <si>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</si>
  <si>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</si>
  <si>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</si>
  <si>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</si>
  <si>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</si>
  <si>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</si>
  <si>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</si>
  <si>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</si>
  <si>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</si>
  <si>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</si>
  <si>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</si>
  <si>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</si>
  <si>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</si>
  <si>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</si>
  <si>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</si>
  <si>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</si>
  <si>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</si>
  <si>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</si>
  <si>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</si>
  <si>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</si>
  <si>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</si>
  <si>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</si>
  <si>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</si>
  <si>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</si>
  <si>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</si>
  <si>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</si>
  <si>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</si>
  <si>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</si>
  <si>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</si>
  <si>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</si>
  <si>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</si>
  <si>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</si>
  <si>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</si>
  <si>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</si>
  <si>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</si>
  <si>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</si>
  <si>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</si>
  <si>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</si>
  <si>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</si>
  <si>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</si>
  <si>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</si>
  <si>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</si>
  <si>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</si>
  <si>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</si>
  <si>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</si>
  <si>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</si>
  <si>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</si>
  <si>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</si>
  <si>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</si>
  <si>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</si>
  <si>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</si>
  <si>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</si>
  <si>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</si>
  <si>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</si>
  <si>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</si>
  <si>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</si>
  <si>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</si>
  <si>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</si>
  <si>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</si>
  <si>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</si>
  <si>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</si>
  <si>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</si>
  <si>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</si>
  <si>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</si>
  <si>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</si>
  <si>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</si>
  <si>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</si>
  <si>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</si>
  <si>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</si>
  <si>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</si>
  <si>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</si>
  <si>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</si>
  <si>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</si>
  <si>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</si>
  <si>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</si>
  <si>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</si>
  <si>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</si>
  <si>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</si>
  <si>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</si>
  <si>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</si>
  <si>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</si>
  <si>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</si>
  <si>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</si>
  <si>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</si>
  <si>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</si>
  <si>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</si>
  <si>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</si>
  <si>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</si>
  <si>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</si>
  <si>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</si>
  <si>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</si>
  <si>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</si>
  <si>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</si>
  <si>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</si>
  <si>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</si>
  <si>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</si>
  <si>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</si>
  <si>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</si>
  <si>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</si>
  <si>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</si>
  <si>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</si>
  <si>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</si>
  <si>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</si>
  <si>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</si>
  <si>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</si>
  <si>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</si>
  <si>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</si>
  <si>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</si>
  <si>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</si>
  <si>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</si>
  <si>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</si>
  <si>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</si>
  <si>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</si>
  <si>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</si>
  <si>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</si>
  <si>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</si>
  <si>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</si>
  <si>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</si>
  <si>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</si>
  <si>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</si>
  <si>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</si>
  <si>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</si>
  <si>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</si>
  <si>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</si>
  <si>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</si>
  <si>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</si>
  <si>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</si>
  <si>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</si>
  <si>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</si>
  <si>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</si>
  <si>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</si>
  <si>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</si>
  <si>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</si>
  <si>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</si>
  <si>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</si>
  <si>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</si>
  <si>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</si>
  <si>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</si>
  <si>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</si>
  <si>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</si>
  <si>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</si>
  <si>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</si>
  <si>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</si>
  <si>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</si>
  <si>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</si>
  <si>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</si>
  <si>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</si>
  <si>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</si>
  <si>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</si>
  <si>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</si>
  <si>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</si>
  <si>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</si>
  <si>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</si>
  <si>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</si>
  <si>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</si>
  <si>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</si>
  <si>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</si>
  <si>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</si>
  <si>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</si>
  <si>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</si>
  <si>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</si>
  <si>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</si>
  <si>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</si>
  <si>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</si>
  <si>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</si>
  <si>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</si>
  <si>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</si>
  <si>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</si>
  <si>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</si>
  <si>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</si>
  <si>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</si>
  <si>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</si>
  <si>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</si>
  <si>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</si>
  <si>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</si>
  <si>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</si>
  <si>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</si>
  <si>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</si>
  <si>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</si>
  <si>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</si>
  <si>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</si>
  <si>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</si>
  <si>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</si>
  <si>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</si>
  <si>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</si>
  <si>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</si>
  <si>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</si>
  <si>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</si>
  <si>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</si>
  <si>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</si>
  <si>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</si>
  <si>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</si>
  <si>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</si>
  <si>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</si>
  <si>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</si>
  <si>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</si>
  <si>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</si>
  <si>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</si>
  <si>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</si>
  <si>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</si>
  <si>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</si>
  <si>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</si>
  <si>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</si>
  <si>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</si>
  <si>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</si>
  <si>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</si>
  <si>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</si>
  <si>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</si>
  <si>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</si>
  <si>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</si>
  <si>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</si>
  <si>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</si>
  <si>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</si>
  <si>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</si>
  <si>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</si>
  <si>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</si>
  <si>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</si>
  <si>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</si>
  <si>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</si>
  <si>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</si>
  <si>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</si>
  <si>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</si>
  <si>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</si>
  <si>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</si>
  <si>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</si>
  <si>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</si>
  <si>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</si>
  <si>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</si>
  <si>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</si>
  <si>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</si>
  <si>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</si>
  <si>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</si>
  <si>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</si>
  <si>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</si>
  <si>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</si>
  <si>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</si>
  <si>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</si>
  <si>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</si>
  <si>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</si>
  <si>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</si>
  <si>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</si>
  <si>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</si>
  <si>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</si>
  <si>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</si>
  <si>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</si>
  <si>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</si>
  <si>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</si>
  <si>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</si>
  <si>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</si>
  <si>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</si>
  <si>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</si>
  <si>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</si>
  <si>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</si>
  <si>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</si>
  <si>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</si>
  <si>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</si>
  <si>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</si>
  <si>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</si>
  <si>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</si>
  <si>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</si>
  <si>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</si>
  <si>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</si>
  <si>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</si>
  <si>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</si>
  <si>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</si>
  <si>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</si>
  <si>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</si>
  <si>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</si>
  <si>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</si>
  <si>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</si>
  <si>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</si>
  <si>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</si>
  <si>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</si>
  <si>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</si>
  <si>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</si>
  <si>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</si>
  <si>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</si>
  <si>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</si>
  <si>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</si>
  <si>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</si>
  <si>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</si>
  <si>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</si>
  <si>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</si>
  <si>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</si>
  <si>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</si>
  <si>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</si>
  <si>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</si>
  <si>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</si>
  <si>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</si>
  <si>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</si>
  <si>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</si>
  <si>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</si>
  <si>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</si>
  <si>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</si>
  <si>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</si>
  <si>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</si>
  <si>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</si>
  <si>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</si>
  <si>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</si>
  <si>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</si>
  <si>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</si>
  <si>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</si>
  <si>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</si>
  <si>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</si>
  <si>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</si>
  <si>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</si>
  <si>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</si>
  <si>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</si>
  <si>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</si>
  <si>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</si>
  <si>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</si>
  <si>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</si>
  <si>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</si>
  <si>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</si>
  <si>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</si>
  <si>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</si>
  <si>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</si>
  <si>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</si>
  <si>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</si>
  <si>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</si>
  <si>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</si>
  <si>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</si>
  <si>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</si>
  <si>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</si>
  <si>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</si>
  <si>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</si>
  <si>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</si>
  <si>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</si>
  <si>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</si>
  <si>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</si>
  <si>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</si>
  <si>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</si>
  <si>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</si>
  <si>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</si>
  <si>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</si>
  <si>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</si>
  <si>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</si>
  <si>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</si>
  <si>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</si>
  <si>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</si>
  <si>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</si>
  <si>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</si>
  <si>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</si>
  <si>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</si>
  <si>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</si>
  <si>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</si>
  <si>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</si>
  <si>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</si>
  <si>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</si>
  <si>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</si>
  <si>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</si>
  <si>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</si>
  <si>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</si>
  <si>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</si>
  <si>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</si>
  <si>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</si>
  <si>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</si>
  <si>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</si>
  <si>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</si>
  <si>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</si>
  <si>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</si>
  <si>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</si>
  <si>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</si>
  <si>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</si>
  <si>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</si>
  <si>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</si>
  <si>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</si>
  <si>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</si>
  <si>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</si>
  <si>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</si>
  <si>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</si>
  <si>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</si>
  <si>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</si>
  <si>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</si>
  <si>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</si>
  <si>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</si>
  <si>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</si>
  <si>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</si>
  <si>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</si>
  <si>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</si>
  <si>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</si>
  <si>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</si>
  <si>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</si>
  <si>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</si>
  <si>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</si>
  <si>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</si>
  <si>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</si>
  <si>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</si>
  <si>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</si>
  <si>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</si>
  <si>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</si>
  <si>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</si>
  <si>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</si>
  <si>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</si>
  <si>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</si>
  <si>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</si>
  <si>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</si>
  <si>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</si>
  <si>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</si>
  <si>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</si>
  <si>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</si>
  <si>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</si>
  <si>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</si>
  <si>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</si>
  <si>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</si>
  <si>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</si>
  <si>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</si>
  <si>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</si>
  <si>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</si>
  <si>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</si>
  <si>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</si>
  <si>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</si>
  <si>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</si>
  <si>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</si>
  <si>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</si>
  <si>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</si>
  <si>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</si>
  <si>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</si>
  <si>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</si>
  <si>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</si>
  <si>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</si>
  <si>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</si>
  <si>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</si>
  <si>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</si>
  <si>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</si>
  <si>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</si>
  <si>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</si>
  <si>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</si>
  <si>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</si>
  <si>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</si>
  <si>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</si>
  <si>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</si>
  <si>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</si>
  <si>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</si>
  <si>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</si>
  <si>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</si>
  <si>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</si>
  <si>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</si>
  <si>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</si>
  <si>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</si>
  <si>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</si>
  <si>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</si>
  <si>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</si>
  <si>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</si>
  <si>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</si>
  <si>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</si>
  <si>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</si>
  <si>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</si>
  <si>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</si>
  <si>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</si>
  <si>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</si>
  <si>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</si>
  <si>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</si>
  <si>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</si>
  <si>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</si>
  <si>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</si>
  <si>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</si>
  <si>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</si>
  <si>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</si>
  <si>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</si>
  <si>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</si>
  <si>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</si>
  <si>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</si>
  <si>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</si>
  <si>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</si>
  <si>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</si>
  <si>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</si>
  <si>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</si>
  <si>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</si>
  <si>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</si>
  <si>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</si>
  <si>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</si>
  <si>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</si>
  <si>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</si>
  <si>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</si>
  <si>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</si>
  <si>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</si>
  <si>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</si>
  <si>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</si>
  <si>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</si>
  <si>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</si>
  <si>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</si>
  <si>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</si>
  <si>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</si>
  <si>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</si>
  <si>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</si>
  <si>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</si>
  <si>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</si>
  <si>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</si>
  <si>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</si>
  <si>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</si>
  <si>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</si>
  <si>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</si>
  <si>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</si>
  <si>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</si>
  <si>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</si>
  <si>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</si>
  <si>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</si>
  <si>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</si>
  <si>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</si>
  <si>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</si>
  <si>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</si>
  <si>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</si>
  <si>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</si>
  <si>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</si>
  <si>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</si>
  <si>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</si>
  <si>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</si>
  <si>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</si>
  <si>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</si>
  <si>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</si>
  <si>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</si>
  <si>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</si>
  <si>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</si>
  <si>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</si>
  <si>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</si>
  <si>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</si>
  <si>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</si>
  <si>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</si>
  <si>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</si>
  <si>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</si>
  <si>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</si>
  <si>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</si>
  <si>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</si>
  <si>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</si>
  <si>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</si>
  <si>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</si>
  <si>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</si>
  <si>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</si>
  <si>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</si>
  <si>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</si>
  <si>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</si>
  <si>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</si>
  <si>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</si>
  <si>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</si>
  <si>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</si>
  <si>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</si>
  <si>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</si>
  <si>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</si>
  <si>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</si>
  <si>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</si>
  <si>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</si>
  <si>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</si>
  <si>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</si>
  <si>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</si>
  <si>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</si>
  <si>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</si>
  <si>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</si>
  <si>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</si>
  <si>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</si>
  <si>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</si>
  <si>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</si>
  <si>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</si>
  <si>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</si>
  <si>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</si>
  <si>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</si>
  <si>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</si>
  <si>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</si>
  <si>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</si>
  <si>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</si>
  <si>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</si>
  <si>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</si>
  <si>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</si>
  <si>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</si>
  <si>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</si>
  <si>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</si>
  <si>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</si>
  <si>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</si>
  <si>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</si>
  <si>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</si>
  <si>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</si>
  <si>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</si>
  <si>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</si>
  <si>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</si>
  <si>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</si>
  <si>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</si>
  <si>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</si>
  <si>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</si>
  <si>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</si>
  <si>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</si>
  <si>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</si>
  <si>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</si>
  <si>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</si>
  <si>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</si>
  <si>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</si>
  <si>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</si>
  <si>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</si>
  <si>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</si>
  <si>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</si>
  <si>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</si>
  <si>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</si>
  <si>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</si>
  <si>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</si>
  <si>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</si>
  <si>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</si>
  <si>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</si>
  <si>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</si>
  <si>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</si>
  <si>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</si>
  <si>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</si>
  <si>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</si>
  <si>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</si>
  <si>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</si>
  <si>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</si>
  <si>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</si>
  <si>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</si>
  <si>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</si>
  <si>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</si>
  <si>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</si>
  <si>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</si>
  <si>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</si>
  <si>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</si>
  <si>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</si>
  <si>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</si>
  <si>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</si>
  <si>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</si>
  <si>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</si>
  <si>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</si>
  <si>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</si>
  <si>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</si>
  <si>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</si>
  <si>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</si>
  <si>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</si>
  <si>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</si>
  <si>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</si>
  <si>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</si>
  <si>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</si>
  <si>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</si>
  <si>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</si>
  <si>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</si>
  <si>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</si>
  <si>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</si>
  <si>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</si>
  <si>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</si>
  <si>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</si>
  <si>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</si>
  <si>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</si>
  <si>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</si>
  <si>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</si>
  <si>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</si>
  <si>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</si>
  <si>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</si>
  <si>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</si>
  <si>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</si>
  <si>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</si>
  <si>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</si>
  <si>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</si>
  <si>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</si>
  <si>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</si>
  <si>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</si>
  <si>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</si>
  <si>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</si>
  <si>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</si>
  <si>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</si>
  <si>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</si>
  <si>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</si>
  <si>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</si>
  <si>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</si>
  <si>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</si>
  <si>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</si>
  <si>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</si>
  <si>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</si>
  <si>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</si>
  <si>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</si>
  <si>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</si>
  <si>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</si>
  <si>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</si>
  <si>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</si>
  <si>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</si>
  <si>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</si>
  <si>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</si>
  <si>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</si>
  <si>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</si>
  <si>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</si>
  <si>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</si>
  <si>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</si>
  <si>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</si>
  <si>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</si>
  <si>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</si>
  <si>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</si>
  <si>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</si>
  <si>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</si>
  <si>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</si>
  <si>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</si>
  <si>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</si>
  <si>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</si>
  <si>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</si>
  <si>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</si>
  <si>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</si>
  <si>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</si>
  <si>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</si>
  <si>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</si>
  <si>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</si>
  <si>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</si>
  <si>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</si>
  <si>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</si>
  <si>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</si>
  <si>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</si>
  <si>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</si>
  <si>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</si>
  <si>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</si>
  <si>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</si>
  <si>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</si>
  <si>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</si>
  <si>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</si>
  <si>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</si>
  <si>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</si>
  <si>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</si>
  <si>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</si>
  <si>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</si>
  <si>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</si>
  <si>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</si>
  <si>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</si>
  <si>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</si>
  <si>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</si>
  <si>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</si>
  <si>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</si>
  <si>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</si>
  <si>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</si>
  <si>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</si>
  <si>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</si>
  <si>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</si>
  <si>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</si>
  <si>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</si>
  <si>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</si>
  <si>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</si>
  <si>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</si>
  <si>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</si>
  <si>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</si>
  <si>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</si>
  <si>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</si>
  <si>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</si>
  <si>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</si>
  <si>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</si>
  <si>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</si>
  <si>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</si>
  <si>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</si>
  <si>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</si>
  <si>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</si>
  <si>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</si>
  <si>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</si>
  <si>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</si>
  <si>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</si>
  <si>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</si>
  <si>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</si>
  <si>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</si>
  <si>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</si>
  <si>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</si>
  <si>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</si>
  <si>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</si>
  <si>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</si>
  <si>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</si>
  <si>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</si>
  <si>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</si>
  <si>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</si>
  <si>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</si>
  <si>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</si>
  <si>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</si>
  <si>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</si>
  <si>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</si>
  <si>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</si>
  <si>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</si>
  <si>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</si>
  <si>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</si>
  <si>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</si>
  <si>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</si>
  <si>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</si>
  <si>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</si>
  <si>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</si>
  <si>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</si>
  <si>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</si>
  <si>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</si>
  <si>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</si>
  <si>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</si>
  <si>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</si>
  <si>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</si>
  <si>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</si>
  <si>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</si>
  <si>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</si>
  <si>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</si>
  <si>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</si>
  <si>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</si>
  <si>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</si>
  <si>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</si>
  <si>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</si>
  <si>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</si>
  <si>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</si>
  <si>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</si>
  <si>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</si>
  <si>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</si>
  <si>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</si>
  <si>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</si>
  <si>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</si>
  <si>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</si>
  <si>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</si>
  <si>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</si>
  <si>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</si>
  <si>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</si>
  <si>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</si>
  <si>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</si>
  <si>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</si>
  <si>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</si>
  <si>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</si>
  <si>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</si>
  <si>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</si>
  <si>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</si>
  <si>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</si>
  <si>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</si>
  <si>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</si>
  <si>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</si>
  <si>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</si>
  <si>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</si>
  <si>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</si>
  <si>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</si>
  <si>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</si>
  <si>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</si>
  <si>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</si>
  <si>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</si>
  <si>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</si>
  <si>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</si>
  <si>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</si>
  <si>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</si>
  <si>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</si>
  <si>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</si>
  <si>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</si>
  <si>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</si>
  <si>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</si>
  <si>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</si>
  <si>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</si>
  <si>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</si>
  <si>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</si>
  <si>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</si>
  <si>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</si>
  <si>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</si>
  <si>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</si>
  <si>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</si>
  <si>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</si>
  <si>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</si>
  <si>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</si>
  <si>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</si>
  <si>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</si>
  <si>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</si>
  <si>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</si>
  <si>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</si>
  <si>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</si>
  <si>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</si>
  <si>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</si>
  <si>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</si>
  <si>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</si>
  <si>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</si>
  <si>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</si>
  <si>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</si>
  <si>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</si>
  <si>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</si>
  <si>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</si>
  <si>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</si>
  <si>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</si>
  <si>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</si>
  <si>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</si>
  <si>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</si>
  <si>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</si>
  <si>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</si>
  <si>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</si>
  <si>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</si>
  <si>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</si>
  <si>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</si>
  <si>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</si>
  <si>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</si>
  <si>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</si>
  <si>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</si>
  <si>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</si>
  <si>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</si>
  <si>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</si>
  <si>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</si>
  <si>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</si>
  <si>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</si>
  <si>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</si>
  <si>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</si>
  <si>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</si>
  <si>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</si>
  <si>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</si>
  <si>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</si>
  <si>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</si>
  <si>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</si>
  <si>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</si>
  <si>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</si>
  <si>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</si>
  <si>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</si>
  <si>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</si>
  <si>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</si>
  <si>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</si>
  <si>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</si>
  <si>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</si>
  <si>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</si>
  <si>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</si>
  <si>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</si>
  <si>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</si>
  <si>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</si>
  <si>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</si>
  <si>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</si>
  <si>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</si>
  <si>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</si>
  <si>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</si>
  <si>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</si>
  <si>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</si>
  <si>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</si>
  <si>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</si>
  <si>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</si>
  <si>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</si>
  <si>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</si>
  <si>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</si>
  <si>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</si>
  <si>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</si>
  <si>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</si>
  <si>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</si>
  <si>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</si>
  <si>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</si>
  <si>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</si>
  <si>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</si>
  <si>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</si>
  <si>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</si>
  <si>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</si>
  <si>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</si>
  <si>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</si>
  <si>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</si>
  <si>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</si>
  <si>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</si>
  <si>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</si>
  <si>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</si>
  <si>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</si>
  <si>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</si>
  <si>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</si>
  <si>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</si>
  <si>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</si>
  <si>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</si>
  <si>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</si>
  <si>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</si>
  <si>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</si>
  <si>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</si>
  <si>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</si>
  <si>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</si>
  <si>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</si>
  <si>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</si>
  <si>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</si>
  <si>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</si>
  <si>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</si>
  <si>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</si>
  <si>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</si>
  <si>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</si>
  <si>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</si>
  <si>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</si>
  <si>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</si>
  <si>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</si>
  <si>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</si>
  <si>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</si>
  <si>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</si>
  <si>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</si>
  <si>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</si>
  <si>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</si>
  <si>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</si>
  <si>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</si>
  <si>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</si>
  <si>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</si>
  <si>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</si>
  <si>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</si>
  <si>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</si>
  <si>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</si>
  <si>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</si>
  <si>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</si>
  <si>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</si>
  <si>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</si>
  <si>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</si>
  <si>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</si>
  <si>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</si>
  <si>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</si>
  <si>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</si>
  <si>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</si>
  <si>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</si>
  <si>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</si>
  <si>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</si>
  <si>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</si>
  <si>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</si>
  <si>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</si>
  <si>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</si>
  <si>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</si>
  <si>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</si>
  <si>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</si>
  <si>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</si>
  <si>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</si>
  <si>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</si>
  <si>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</si>
  <si>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</si>
  <si>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</si>
  <si>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</si>
  <si>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</si>
  <si>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</si>
  <si>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</si>
  <si>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</si>
  <si>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</si>
  <si>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</si>
  <si>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</si>
  <si>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</si>
  <si>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</si>
  <si>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</si>
  <si>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</si>
  <si>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</si>
  <si>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</si>
  <si>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</si>
  <si>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</si>
  <si>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</si>
  <si>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</si>
  <si>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</si>
  <si>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</si>
  <si>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</si>
  <si>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</si>
  <si>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</si>
  <si>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</si>
  <si>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</si>
  <si>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</si>
  <si>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</si>
  <si>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</si>
  <si>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</si>
  <si>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</si>
  <si>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</si>
  <si>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</si>
  <si>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</si>
  <si>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</si>
  <si>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</si>
  <si>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</si>
  <si>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</si>
  <si>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</si>
  <si>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</si>
  <si>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</si>
  <si>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</si>
  <si>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</si>
  <si>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</si>
  <si>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</si>
  <si>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</si>
  <si>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</si>
  <si>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</si>
  <si>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</si>
  <si>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</si>
  <si>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</si>
  <si>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</si>
  <si>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</si>
  <si>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</si>
  <si>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</si>
  <si>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</si>
  <si>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</si>
  <si>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</si>
  <si>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</si>
  <si>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</si>
  <si>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</si>
  <si>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</si>
  <si>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</si>
  <si>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</si>
  <si>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</si>
  <si>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</si>
  <si>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</si>
  <si>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</si>
  <si>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</si>
  <si>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</si>
  <si>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</si>
  <si>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</si>
  <si>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</si>
  <si>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</si>
  <si>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</si>
  <si>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</si>
  <si>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</si>
  <si>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</si>
  <si>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</si>
  <si>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</si>
  <si>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</si>
  <si>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</si>
  <si>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</si>
  <si>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</si>
  <si>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</si>
  <si>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</si>
  <si>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</si>
  <si>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</si>
  <si>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</si>
  <si>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</si>
  <si>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</si>
  <si>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</si>
  <si>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</si>
  <si>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</si>
  <si>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</si>
  <si>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</si>
  <si>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</si>
  <si>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</si>
  <si>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</si>
  <si>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</si>
  <si>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</si>
  <si>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</si>
  <si>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</si>
  <si>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</si>
  <si>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</si>
  <si>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</si>
  <si>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</si>
  <si>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</si>
  <si>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</si>
  <si>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</si>
  <si>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</si>
  <si>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</si>
  <si>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</si>
  <si>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</si>
  <si>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</si>
  <si>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</si>
  <si>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</si>
  <si>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</si>
  <si>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</si>
  <si>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</si>
  <si>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</si>
  <si>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</si>
  <si>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</si>
  <si>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</si>
  <si>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</si>
  <si>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</si>
  <si>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</si>
  <si>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</si>
  <si>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</si>
  <si>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</si>
  <si>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</si>
  <si>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</si>
  <si>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</si>
  <si>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</si>
  <si>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</si>
  <si>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</si>
  <si>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</si>
  <si>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</si>
  <si>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</si>
  <si>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</si>
  <si>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</si>
  <si>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</si>
  <si>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</si>
  <si>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</si>
  <si>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</si>
  <si>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</si>
  <si>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</si>
  <si>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</si>
  <si>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</si>
  <si>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</si>
  <si>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</si>
  <si>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</si>
  <si>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</si>
  <si>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</si>
  <si>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</si>
  <si>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</si>
  <si>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</si>
  <si>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</si>
  <si>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</si>
  <si>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</si>
  <si>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</si>
  <si>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</si>
  <si>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</si>
  <si>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</si>
  <si>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</si>
  <si>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</si>
  <si>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</si>
  <si>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</si>
  <si>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</si>
  <si>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</si>
  <si>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</si>
  <si>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</si>
  <si>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</si>
  <si>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</si>
  <si>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</si>
  <si>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</si>
  <si>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</si>
  <si>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</si>
  <si>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</si>
  <si>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</si>
  <si>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</si>
  <si>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</si>
  <si>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</si>
  <si>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</si>
  <si>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</si>
  <si>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</si>
  <si>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</si>
  <si>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</si>
  <si>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</si>
  <si>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</si>
  <si>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</si>
  <si>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</si>
  <si>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</si>
  <si>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</si>
  <si>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</si>
  <si>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</si>
  <si>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</si>
  <si>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</si>
  <si>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</si>
  <si>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</si>
  <si>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</si>
  <si>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</si>
  <si>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</si>
  <si>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</si>
  <si>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</si>
  <si>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</si>
  <si>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</si>
  <si>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</si>
  <si>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</si>
  <si>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</si>
  <si>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</si>
  <si>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</si>
  <si>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</si>
  <si>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</si>
  <si>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</si>
  <si>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</si>
  <si>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</si>
  <si>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</si>
  <si>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</si>
  <si>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</si>
  <si>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</si>
  <si>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</si>
  <si>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</si>
  <si>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</si>
  <si>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</si>
  <si>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</si>
  <si>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</si>
  <si>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</si>
  <si>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</si>
  <si>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</si>
  <si>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</si>
  <si>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</si>
  <si>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</si>
  <si>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</si>
  <si>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</si>
  <si>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</si>
  <si>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</si>
  <si>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</si>
  <si>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</si>
  <si>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</si>
  <si>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</si>
  <si>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</si>
  <si>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</si>
  <si>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</si>
  <si>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</si>
  <si>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</si>
  <si>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</si>
  <si>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</si>
  <si>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</si>
  <si>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</si>
  <si>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</si>
  <si>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</si>
  <si>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</si>
  <si>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</si>
  <si>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</si>
  <si>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</si>
  <si>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</si>
  <si>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</si>
  <si>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</si>
  <si>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</si>
  <si>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</si>
  <si>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</si>
  <si>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</si>
  <si>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</si>
  <si>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</si>
  <si>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</si>
  <si>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</si>
  <si>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</si>
  <si>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</si>
  <si>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</si>
  <si>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</si>
  <si>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</si>
  <si>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</si>
  <si>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</si>
  <si>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</si>
  <si>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</si>
  <si>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</si>
  <si>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</si>
  <si>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</si>
  <si>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</si>
  <si>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</si>
  <si>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</si>
  <si>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</si>
  <si>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</si>
  <si>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</si>
  <si>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</si>
  <si>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</si>
  <si>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</si>
  <si>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</si>
  <si>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</si>
  <si>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</si>
  <si>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</si>
  <si>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</si>
  <si>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</si>
  <si>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</si>
  <si>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</si>
  <si>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</si>
  <si>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</si>
  <si>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</si>
  <si>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</si>
  <si>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</si>
  <si>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</si>
  <si>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</si>
  <si>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</si>
  <si>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</si>
  <si>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</si>
  <si>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</si>
  <si>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</si>
  <si>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</si>
  <si>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</si>
  <si>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</si>
  <si>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</si>
  <si>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</si>
  <si>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</si>
  <si>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</si>
  <si>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</si>
  <si>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</si>
  <si>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</si>
  <si>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</si>
  <si>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</si>
  <si>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</si>
  <si>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</si>
  <si>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</si>
  <si>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</si>
  <si>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</si>
  <si>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</si>
  <si>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</si>
  <si>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</si>
  <si>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</si>
  <si>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</si>
  <si>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</si>
  <si>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</si>
  <si>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</si>
  <si>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</si>
  <si>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</si>
  <si>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</si>
  <si>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</si>
  <si>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</si>
  <si>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</si>
  <si>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</si>
  <si>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</si>
  <si>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</si>
  <si>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</si>
  <si>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</si>
  <si>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</si>
  <si>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</si>
  <si>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</si>
  <si>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</si>
  <si>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</si>
  <si>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</si>
  <si>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</si>
  <si>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</si>
  <si>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</si>
  <si>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</si>
  <si>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</si>
  <si>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</si>
  <si>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</si>
  <si>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</si>
  <si>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</si>
  <si>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</si>
  <si>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</si>
  <si>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</si>
  <si>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</si>
  <si>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</si>
  <si>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</si>
  <si>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</si>
  <si>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</si>
  <si>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</si>
  <si>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</si>
  <si>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</si>
  <si>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</si>
  <si>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</si>
  <si>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</si>
  <si>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</si>
  <si>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</si>
  <si>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</si>
  <si>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</si>
  <si>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</si>
  <si>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</si>
  <si>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</si>
  <si>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</si>
  <si>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</si>
  <si>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</si>
  <si>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</si>
  <si>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</si>
  <si>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</si>
  <si>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</si>
  <si>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</si>
  <si>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</si>
  <si>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</si>
  <si>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</si>
  <si>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</si>
  <si>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</si>
  <si>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</si>
  <si>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</si>
  <si>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</si>
  <si>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</si>
  <si>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</si>
  <si>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</si>
  <si>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</si>
  <si>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</si>
  <si>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</si>
  <si>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</si>
  <si>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</si>
  <si>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</si>
  <si>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</si>
  <si>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</si>
  <si>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</si>
  <si>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</si>
  <si>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</si>
  <si>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</si>
  <si>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</si>
  <si>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</si>
  <si>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</si>
  <si>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</si>
  <si>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</si>
  <si>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</si>
  <si>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</si>
  <si>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</si>
  <si>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</si>
  <si>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</si>
  <si>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</si>
  <si>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</si>
  <si>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</si>
  <si>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</si>
  <si>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</si>
  <si>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</si>
  <si>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</si>
  <si>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</si>
  <si>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</si>
  <si>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</si>
  <si>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</si>
  <si>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</si>
  <si>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</si>
  <si>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</si>
  <si>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</si>
  <si>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</si>
  <si>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</si>
  <si>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</si>
  <si>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</si>
  <si>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</si>
  <si>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</si>
  <si>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</si>
  <si>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</si>
  <si>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</si>
  <si>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</si>
  <si>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</si>
  <si>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</si>
  <si>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</si>
  <si>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</si>
  <si>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</si>
  <si>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</si>
  <si>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</si>
  <si>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</si>
  <si>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</si>
  <si>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</si>
  <si>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</si>
  <si>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</si>
  <si>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</si>
  <si>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</si>
  <si>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</si>
  <si>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</si>
  <si>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</si>
  <si>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</si>
  <si>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</si>
  <si>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</si>
  <si>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</si>
  <si>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</si>
  <si>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</si>
  <si>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</si>
  <si>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</si>
  <si>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</si>
  <si>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</si>
  <si>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</si>
  <si>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</si>
  <si>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</si>
  <si>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</si>
  <si>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</si>
  <si>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</si>
  <si>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</si>
  <si>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</si>
  <si>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</si>
  <si>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</si>
  <si>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</si>
  <si>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</si>
  <si>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</si>
  <si>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</si>
  <si>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</si>
  <si>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</si>
  <si>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</si>
  <si>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</si>
  <si>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</si>
  <si>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</si>
  <si>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</si>
  <si>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</si>
  <si>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</si>
  <si>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</si>
  <si>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</si>
  <si>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</si>
  <si>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</si>
  <si>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</si>
  <si>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</si>
  <si>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</si>
  <si>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</si>
  <si>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</si>
  <si>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</si>
  <si>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</si>
  <si>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</si>
  <si>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</si>
  <si>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</si>
  <si>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</si>
  <si>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</si>
  <si>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</si>
  <si>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</si>
  <si>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</si>
  <si>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</si>
  <si>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</si>
  <si>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</si>
  <si>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</si>
  <si>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</si>
  <si>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</si>
  <si>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</si>
  <si>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</si>
  <si>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</si>
  <si>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</si>
  <si>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</si>
  <si>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</si>
  <si>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</si>
  <si>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</si>
  <si>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</si>
  <si>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</si>
  <si>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</si>
  <si>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</si>
  <si>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</si>
  <si>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</si>
  <si>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</si>
  <si>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</si>
  <si>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</si>
  <si>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</si>
  <si>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</si>
  <si>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</si>
  <si>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</si>
  <si>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</si>
  <si>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</si>
  <si>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</si>
  <si>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</si>
  <si>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</si>
  <si>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</si>
  <si>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</si>
  <si>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</si>
  <si>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</si>
  <si>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</si>
  <si>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</si>
  <si>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</si>
  <si>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</si>
  <si>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</si>
  <si>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</si>
  <si>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</si>
  <si>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</si>
  <si>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</si>
  <si>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</si>
  <si>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</si>
  <si>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</si>
  <si>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</si>
  <si>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</si>
  <si>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</si>
  <si>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</si>
  <si>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</si>
  <si>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</si>
  <si>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</si>
  <si>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</si>
  <si>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</si>
  <si>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</si>
  <si>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</si>
  <si>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</si>
  <si>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</si>
  <si>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</si>
  <si>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</si>
  <si>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</si>
  <si>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</si>
  <si>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</si>
  <si>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</si>
  <si>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</si>
  <si>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</si>
  <si>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</si>
  <si>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</si>
  <si>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</si>
  <si>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</si>
  <si>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</si>
  <si>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</si>
  <si>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</si>
  <si>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</si>
  <si>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</si>
  <si>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</si>
  <si>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</si>
  <si>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</si>
  <si>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</si>
  <si>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</si>
  <si>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</si>
  <si>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</si>
  <si>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</si>
  <si>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</si>
  <si>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</si>
  <si>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</si>
  <si>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</si>
  <si>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</si>
  <si>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</si>
  <si>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</si>
  <si>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</si>
  <si>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</si>
  <si>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</si>
  <si>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</si>
  <si>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</si>
  <si>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</si>
  <si>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</si>
  <si>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</si>
  <si>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</si>
  <si>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</si>
  <si>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</si>
  <si>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</si>
  <si>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</si>
  <si>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</si>
  <si>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</si>
  <si>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</si>
  <si>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</si>
  <si>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</si>
  <si>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</si>
  <si>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</si>
  <si>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</si>
  <si>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</si>
  <si>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</si>
  <si>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</si>
  <si>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</si>
  <si>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</si>
  <si>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</si>
  <si>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</si>
  <si>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</si>
  <si>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</si>
  <si>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</si>
  <si>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</si>
  <si>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</si>
  <si>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</si>
  <si>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</si>
  <si>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</si>
  <si>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</si>
  <si>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</si>
  <si>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</si>
  <si>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</si>
  <si>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</si>
  <si>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</si>
  <si>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</si>
  <si>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</si>
  <si>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</si>
  <si>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</si>
  <si>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</si>
  <si>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</si>
  <si>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</si>
  <si>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</si>
  <si>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</si>
  <si>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</si>
  <si>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</si>
  <si>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</si>
  <si>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</si>
  <si>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</si>
  <si>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</si>
  <si>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</si>
  <si>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</si>
  <si>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</si>
  <si>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</si>
  <si>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</si>
  <si>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</si>
  <si>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</si>
  <si>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</si>
  <si>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</si>
  <si>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</si>
  <si>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</si>
  <si>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</si>
  <si>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</si>
  <si>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</si>
  <si>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</si>
  <si>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</si>
  <si>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</si>
  <si>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</si>
  <si>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</si>
  <si>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</si>
  <si>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</si>
  <si>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</si>
  <si>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</si>
  <si>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</si>
  <si>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</si>
  <si>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</si>
  <si>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</si>
  <si>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</si>
  <si>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</si>
  <si>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</si>
  <si>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</si>
  <si>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</si>
  <si>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</si>
  <si>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</si>
  <si>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</si>
  <si>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</si>
  <si>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</si>
  <si>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</si>
  <si>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</si>
  <si>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</si>
  <si>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</si>
  <si>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</si>
  <si>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</si>
  <si>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</si>
  <si>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</si>
  <si>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</si>
  <si>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</si>
  <si>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</si>
  <si>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</si>
  <si>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</si>
  <si>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</si>
  <si>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</si>
  <si>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</si>
  <si>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</si>
  <si>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</si>
  <si>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</si>
  <si>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</si>
  <si>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</si>
  <si>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</si>
  <si>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</si>
  <si>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</si>
  <si>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</si>
  <si>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</si>
  <si>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</si>
  <si>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</si>
  <si>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</si>
  <si>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</si>
  <si>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</si>
  <si>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</si>
  <si>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</si>
  <si>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</si>
  <si>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</si>
  <si>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</si>
  <si>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</si>
  <si>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</si>
  <si>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</si>
  <si>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</si>
  <si>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</si>
  <si>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</si>
  <si>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</si>
  <si>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</si>
  <si>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</si>
  <si>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</si>
  <si>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</si>
  <si>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</si>
  <si>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</si>
  <si>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</si>
  <si>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</si>
  <si>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</si>
  <si>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</si>
  <si>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</si>
  <si>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</si>
  <si>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</si>
  <si>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</si>
  <si>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</si>
  <si>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</si>
  <si>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</si>
  <si>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</si>
  <si>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</si>
  <si>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</si>
  <si>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</si>
  <si>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</si>
  <si>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</si>
  <si>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</si>
  <si>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</si>
  <si>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</si>
  <si>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</si>
  <si>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</si>
  <si>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</si>
  <si>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</si>
  <si>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</si>
  <si>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</si>
  <si>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</si>
  <si>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</si>
  <si>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</si>
  <si>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</si>
  <si>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</si>
  <si>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</si>
  <si>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</si>
  <si>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</si>
  <si>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</si>
  <si>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</si>
  <si>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</si>
  <si>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</si>
  <si>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</si>
  <si>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</si>
  <si>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</si>
  <si>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</si>
  <si>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</si>
  <si>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</si>
  <si>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</si>
  <si>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</si>
  <si>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</si>
  <si>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</si>
  <si>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</si>
  <si>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</si>
  <si>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</si>
  <si>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</si>
  <si>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</si>
  <si>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</si>
  <si>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</si>
  <si>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</si>
  <si>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</si>
  <si>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</si>
  <si>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</si>
  <si>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</si>
  <si>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</si>
  <si>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</si>
  <si>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</si>
  <si>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</si>
  <si>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</si>
  <si>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</si>
  <si>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</si>
  <si>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</si>
  <si>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</si>
  <si>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</si>
  <si>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</si>
  <si>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</si>
  <si>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</si>
  <si>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</si>
  <si>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</si>
  <si>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</si>
  <si>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</si>
  <si>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</si>
  <si>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</si>
  <si>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</si>
  <si>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</si>
  <si>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</si>
  <si>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</si>
  <si>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</si>
  <si>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</si>
  <si>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</si>
  <si>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</si>
  <si>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</si>
  <si>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</si>
  <si>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</si>
  <si>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</si>
  <si>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</si>
  <si>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</si>
  <si>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</si>
  <si>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</si>
  <si>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</si>
  <si>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</si>
  <si>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</si>
  <si>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</si>
  <si>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</si>
  <si>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</si>
  <si>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</si>
  <si>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</si>
  <si>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</si>
  <si>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</si>
  <si>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</si>
  <si>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</si>
  <si>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</si>
  <si>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</si>
  <si>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</si>
  <si>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</si>
  <si>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</si>
  <si>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</si>
  <si>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</si>
  <si>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</si>
  <si>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</si>
  <si>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</si>
  <si>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</si>
  <si>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</si>
  <si>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</si>
  <si>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</si>
  <si>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</si>
  <si>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</si>
  <si>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</si>
  <si>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</si>
  <si>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</si>
  <si>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</si>
  <si>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</si>
  <si>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</si>
  <si>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</si>
  <si>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</si>
  <si>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</si>
  <si>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</si>
  <si>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</si>
  <si>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</si>
  <si>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</si>
  <si>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</si>
  <si>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</si>
  <si>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</si>
  <si>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</si>
  <si>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</si>
  <si>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</si>
  <si>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</si>
  <si>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</si>
  <si>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</si>
  <si>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</si>
  <si>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</si>
  <si>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</si>
  <si>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</si>
  <si>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</si>
  <si>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</si>
  <si>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</si>
  <si>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</si>
  <si>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</si>
  <si>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</si>
  <si>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</si>
  <si>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</si>
  <si>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</si>
  <si>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</si>
  <si>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</si>
  <si>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</si>
  <si>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</si>
  <si>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</si>
  <si>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</si>
  <si>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</si>
  <si>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</si>
  <si>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</si>
  <si>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</si>
  <si>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</si>
  <si>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</si>
  <si>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</si>
  <si>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</si>
  <si>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</si>
  <si>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</si>
  <si>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</si>
  <si>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</si>
  <si>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</si>
  <si>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</si>
  <si>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</si>
  <si>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</si>
  <si>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</si>
  <si>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</si>
  <si>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</si>
  <si>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</si>
  <si>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</si>
  <si>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</si>
  <si>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</si>
  <si>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</si>
  <si>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</si>
  <si>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</si>
  <si>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</si>
  <si>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</si>
  <si>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</si>
  <si>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</si>
  <si>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</si>
  <si>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</si>
  <si>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</si>
  <si>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</si>
  <si>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</si>
  <si>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</si>
  <si>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</si>
  <si>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</si>
  <si>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</si>
  <si>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</si>
  <si>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</si>
  <si>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</si>
  <si>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</si>
  <si>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</si>
  <si>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</si>
  <si>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</si>
  <si>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</si>
  <si>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</si>
  <si>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</si>
  <si>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</si>
  <si>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</si>
  <si>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</si>
  <si>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</si>
  <si>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</si>
  <si>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</si>
  <si>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</si>
  <si>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</si>
  <si>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</si>
  <si>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</si>
  <si>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</si>
  <si>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</si>
  <si>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</si>
  <si>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</si>
  <si>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</si>
  <si>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</si>
  <si>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</si>
  <si>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</si>
  <si>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</si>
  <si>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</si>
  <si>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</si>
  <si>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</si>
  <si>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</si>
  <si>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</si>
  <si>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</si>
  <si>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</si>
  <si>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</si>
  <si>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</si>
  <si>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</si>
  <si>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</si>
  <si>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</si>
  <si>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</si>
  <si>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</si>
  <si>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</si>
  <si>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</si>
  <si>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</si>
  <si>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</si>
  <si>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</si>
  <si>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</si>
  <si>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</si>
  <si>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</si>
  <si>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</si>
  <si>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</si>
  <si>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</si>
  <si>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</si>
  <si>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</si>
  <si>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</si>
  <si>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</si>
  <si>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</si>
  <si>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</si>
  <si>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</si>
  <si>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</si>
  <si>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</si>
  <si>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</si>
  <si>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</si>
  <si>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</si>
  <si>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</si>
  <si>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</si>
  <si>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</si>
  <si>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</si>
  <si>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</si>
  <si>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</si>
  <si>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</si>
  <si>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</si>
  <si>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</si>
  <si>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</si>
  <si>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</si>
  <si>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</si>
  <si>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</si>
  <si>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</si>
  <si>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</si>
  <si>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</si>
  <si>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</si>
  <si>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</si>
  <si>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</si>
  <si>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</si>
  <si>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</si>
  <si>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</si>
  <si>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</si>
  <si>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</si>
  <si>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</si>
  <si>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</si>
  <si>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</si>
  <si>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</si>
  <si>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</si>
  <si>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</si>
  <si>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</si>
  <si>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</si>
  <si>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</si>
  <si>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</si>
  <si>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</si>
  <si>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</si>
  <si>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</si>
  <si>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</si>
  <si>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</si>
  <si>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</si>
  <si>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</si>
  <si>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</si>
  <si>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</si>
  <si>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</si>
  <si>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</si>
  <si>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</si>
  <si>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</si>
  <si>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</si>
  <si>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</si>
  <si>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</si>
  <si>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</si>
  <si>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</si>
  <si>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</si>
  <si>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</si>
  <si>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</si>
  <si>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</si>
  <si>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</si>
  <si>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</si>
  <si>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</si>
  <si>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</si>
  <si>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</si>
  <si>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</si>
  <si>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</si>
  <si>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</si>
  <si>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</si>
  <si>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</si>
  <si>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</si>
  <si>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</si>
  <si>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</si>
  <si>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</si>
  <si>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</si>
  <si>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</si>
  <si>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</si>
  <si>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</si>
  <si>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</si>
  <si>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</si>
  <si>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</si>
  <si>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</si>
  <si>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</si>
  <si>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</si>
  <si>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</si>
  <si>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</si>
  <si>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</si>
  <si>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</si>
  <si>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</si>
  <si>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</si>
  <si>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</si>
  <si>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</si>
  <si>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</si>
  <si>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</si>
  <si>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</si>
  <si>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</si>
  <si>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</si>
  <si>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</si>
  <si>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</si>
  <si>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</si>
  <si>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</si>
  <si>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</si>
  <si>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</si>
  <si>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</si>
  <si>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</si>
  <si>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</si>
  <si>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</si>
  <si>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</si>
  <si>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</si>
  <si>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</si>
  <si>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</si>
  <si>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</si>
  <si>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</si>
  <si>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</si>
  <si>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</si>
  <si>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</si>
  <si>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</si>
  <si>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</si>
  <si>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</si>
  <si>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</si>
  <si>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</si>
  <si>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</si>
  <si>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</si>
  <si>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</si>
  <si>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</si>
  <si>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</si>
  <si>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</si>
  <si>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</si>
  <si>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</si>
  <si>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</si>
  <si>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</si>
  <si>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</si>
  <si>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</si>
  <si>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</si>
  <si>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</si>
  <si>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</si>
  <si>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</si>
  <si>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</si>
  <si>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</si>
  <si>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</si>
  <si>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</si>
  <si>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</si>
  <si>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</si>
  <si>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</si>
  <si>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</si>
  <si>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</si>
  <si>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</si>
  <si>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</si>
  <si>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</si>
  <si>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</si>
  <si>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</si>
  <si>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</si>
  <si>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</si>
  <si>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</si>
  <si>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</si>
  <si>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</si>
  <si>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</si>
  <si>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</si>
  <si>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</si>
  <si>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</si>
  <si>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</si>
  <si>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</si>
  <si>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</si>
  <si>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</si>
  <si>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</si>
  <si>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</si>
  <si>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</si>
  <si>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</si>
  <si>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</si>
  <si>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</si>
  <si>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</si>
  <si>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</si>
  <si>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</si>
  <si>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</si>
  <si>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</si>
  <si>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</si>
  <si>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</si>
  <si>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</si>
  <si>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</si>
  <si>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</si>
  <si>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</si>
  <si>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</si>
  <si>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</si>
  <si>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</si>
  <si>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</si>
  <si>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</si>
  <si>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</si>
  <si>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</si>
  <si>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</si>
  <si>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</si>
  <si>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</si>
  <si>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</si>
  <si>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</si>
  <si>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</si>
  <si>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</si>
  <si>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</si>
  <si>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</si>
  <si>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</si>
  <si>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</si>
  <si>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</si>
  <si>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</si>
  <si>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</si>
  <si>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</si>
  <si>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</si>
  <si>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</si>
  <si>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</si>
  <si>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</si>
  <si>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</si>
  <si>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</si>
  <si>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</si>
  <si>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</si>
  <si>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</si>
  <si>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</si>
  <si>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</si>
  <si>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</si>
  <si>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</si>
  <si>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</si>
  <si>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</si>
  <si>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</si>
  <si>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</si>
  <si>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</si>
  <si>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</si>
  <si>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</si>
  <si>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</si>
  <si>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</si>
  <si>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</si>
  <si>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</si>
  <si>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</si>
  <si>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</si>
  <si>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</si>
  <si>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</si>
  <si>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</si>
  <si>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</si>
  <si>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</si>
  <si>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</si>
  <si>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</si>
  <si>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</si>
  <si>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</si>
  <si>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</si>
  <si>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</si>
  <si>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</si>
  <si>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</si>
  <si>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</si>
  <si>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</si>
  <si>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</si>
  <si>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</si>
  <si>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</si>
  <si>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</si>
  <si>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</si>
  <si>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</si>
  <si>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</si>
  <si>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</si>
  <si>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</si>
  <si>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</si>
  <si>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</si>
  <si>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</si>
  <si>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</si>
  <si>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</si>
  <si>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</si>
  <si>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</si>
  <si>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</si>
  <si>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</si>
  <si>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</si>
  <si>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</si>
  <si>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</si>
  <si>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</si>
  <si>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</si>
  <si>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</si>
  <si>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</si>
  <si>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</si>
  <si>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</si>
  <si>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</si>
  <si>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</si>
  <si>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</si>
  <si>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</si>
  <si>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</si>
  <si>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</si>
  <si>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</si>
  <si>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</si>
  <si>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</si>
  <si>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</si>
  <si>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</si>
  <si>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</si>
  <si>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</si>
  <si>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</si>
  <si>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</si>
  <si>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</si>
  <si>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</si>
  <si>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</si>
  <si>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</si>
  <si>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</si>
  <si>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</si>
  <si>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</si>
  <si>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</si>
  <si>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</si>
  <si>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</si>
  <si>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</si>
  <si>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</si>
  <si>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</si>
  <si>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</si>
  <si>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</si>
  <si>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</si>
  <si>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</si>
  <si>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</si>
  <si>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</si>
  <si>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</si>
  <si>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</si>
  <si>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</si>
  <si>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</si>
  <si>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</si>
  <si>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</si>
  <si>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</si>
  <si>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</si>
  <si>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</si>
  <si>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</si>
  <si>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</si>
  <si>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</si>
  <si>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</si>
  <si>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</si>
  <si>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</si>
  <si>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</si>
  <si>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</si>
  <si>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</si>
  <si>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</si>
  <si>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</si>
  <si>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</si>
  <si>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</si>
  <si>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</si>
  <si>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</si>
  <si>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</si>
  <si>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</si>
  <si>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</si>
  <si>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</si>
  <si>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</si>
  <si>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</si>
  <si>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</si>
  <si>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</si>
  <si>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</si>
  <si>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</si>
  <si>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</si>
  <si>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</si>
  <si>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</si>
  <si>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</si>
  <si>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</si>
  <si>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</si>
  <si>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</si>
  <si>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</si>
  <si>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</si>
  <si>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</si>
  <si>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</si>
  <si>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</si>
  <si>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</si>
  <si>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</si>
  <si>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</si>
  <si>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</si>
  <si>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</si>
  <si>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</si>
  <si>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</si>
  <si>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</si>
  <si>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</si>
  <si>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</si>
  <si>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</si>
  <si>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</si>
  <si>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</si>
  <si>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</si>
  <si>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</si>
  <si>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</si>
  <si>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</si>
  <si>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</si>
  <si>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</si>
  <si>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</si>
  <si>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</si>
  <si>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</si>
  <si>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</si>
  <si>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</si>
  <si>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</si>
  <si>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</si>
  <si>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</si>
  <si>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</si>
  <si>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</si>
  <si>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</si>
  <si>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</si>
  <si>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</si>
  <si>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</si>
  <si>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</si>
  <si>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</si>
  <si>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</si>
  <si>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</si>
  <si>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</si>
  <si>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</si>
  <si>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</si>
  <si>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</si>
  <si>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</si>
  <si>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</si>
  <si>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</si>
  <si>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</si>
  <si>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</si>
  <si>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</si>
  <si>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</si>
  <si>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</si>
  <si>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</si>
  <si>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</si>
  <si>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</si>
  <si>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</si>
  <si>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</si>
  <si>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</si>
  <si>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</si>
  <si>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</si>
  <si>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</si>
  <si>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</si>
  <si>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</si>
  <si>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</si>
  <si>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</si>
  <si>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</si>
  <si>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</si>
  <si>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</si>
  <si>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</si>
  <si>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</si>
  <si>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</si>
  <si>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</si>
  <si>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</si>
  <si>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</si>
  <si>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</si>
  <si>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</si>
  <si>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</si>
  <si>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</si>
  <si>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</si>
  <si>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</si>
  <si>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</si>
  <si>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</si>
  <si>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</si>
  <si>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</si>
  <si>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</si>
  <si>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</si>
  <si>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</si>
  <si>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</si>
  <si>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</si>
  <si>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</si>
  <si>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</si>
  <si>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</si>
  <si>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</si>
  <si>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</si>
  <si>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</si>
  <si>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</si>
  <si>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</si>
  <si>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</si>
  <si>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</si>
  <si>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</si>
  <si>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</si>
  <si>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</si>
  <si>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</si>
  <si>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</si>
  <si>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</si>
  <si>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</si>
  <si>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</si>
  <si>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</si>
  <si>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</si>
  <si>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</si>
  <si>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</si>
  <si>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</si>
  <si>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</si>
  <si>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</si>
  <si>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</si>
  <si>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</si>
  <si>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</si>
  <si>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</si>
  <si>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</si>
  <si>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</si>
  <si>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</si>
  <si>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</si>
  <si>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</si>
  <si>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</si>
  <si>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</si>
  <si>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</si>
  <si>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</si>
  <si>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</si>
  <si>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</si>
  <si>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</si>
  <si>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</si>
  <si>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</si>
  <si>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</si>
  <si>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</si>
  <si>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</si>
  <si>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</si>
  <si>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</si>
  <si>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</si>
  <si>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</si>
  <si>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</si>
  <si>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</si>
  <si>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</si>
  <si>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</si>
  <si>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</si>
  <si>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</si>
  <si>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</si>
  <si>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</si>
  <si>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</si>
  <si>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</si>
  <si>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</si>
  <si>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</si>
  <si>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</si>
  <si>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</si>
  <si>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</si>
  <si>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</si>
  <si>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</si>
  <si>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</si>
  <si>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</si>
  <si>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</si>
  <si>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</si>
  <si>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</si>
  <si>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</si>
  <si>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</si>
  <si>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</si>
  <si>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</si>
  <si>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</si>
  <si>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</si>
  <si>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</si>
  <si>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</si>
  <si>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</si>
  <si>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</si>
  <si>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</si>
  <si>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</si>
  <si>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</si>
  <si>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</si>
  <si>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</si>
  <si>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</si>
  <si>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</si>
  <si>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</si>
  <si>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</si>
  <si>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</si>
  <si>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</si>
  <si>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</si>
  <si>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</si>
  <si>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</si>
  <si>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</si>
  <si>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</si>
  <si>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</si>
  <si>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</si>
  <si>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</si>
  <si>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</si>
  <si>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</si>
  <si>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</si>
  <si>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</si>
  <si>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</si>
  <si>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</si>
  <si>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</si>
  <si>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</si>
  <si>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</si>
  <si>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</si>
  <si>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</si>
  <si>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</si>
  <si>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</si>
  <si>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</si>
  <si>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</si>
  <si>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</si>
  <si>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</si>
  <si>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</si>
  <si>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</si>
  <si>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</si>
  <si>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</si>
  <si>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</si>
  <si>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</si>
  <si>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</si>
  <si>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</si>
  <si>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</si>
  <si>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</si>
  <si>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</si>
  <si>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</si>
  <si>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</si>
  <si>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</si>
  <si>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</si>
  <si>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</si>
  <si>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</si>
  <si>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</si>
  <si>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</si>
  <si>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</si>
  <si>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</si>
  <si>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</si>
  <si>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</si>
  <si>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</si>
  <si>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</si>
  <si>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</si>
  <si>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</si>
  <si>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</si>
  <si>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</si>
  <si>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</si>
  <si>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</si>
  <si>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</si>
  <si>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</si>
  <si>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</si>
  <si>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</si>
  <si>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</si>
  <si>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</si>
  <si>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</si>
  <si>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</si>
  <si>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</si>
  <si>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</si>
  <si>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</si>
  <si>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</si>
  <si>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</si>
  <si>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</si>
  <si>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</si>
  <si>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</si>
  <si>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</si>
  <si>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</si>
  <si>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</si>
  <si>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</si>
  <si>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</si>
  <si>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</si>
  <si>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</si>
  <si>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</si>
  <si>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</si>
  <si>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</si>
  <si>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</si>
  <si>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</si>
  <si>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</si>
  <si>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</si>
  <si>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</si>
  <si>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</si>
  <si>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</si>
  <si>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</si>
  <si>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</si>
  <si>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</si>
  <si>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</si>
  <si>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</si>
  <si>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</si>
  <si>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</si>
  <si>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</si>
  <si>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</si>
  <si>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</si>
  <si>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</si>
  <si>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</si>
  <si>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</si>
  <si>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</si>
  <si>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</si>
  <si>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</si>
  <si>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</si>
  <si>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</si>
  <si>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</si>
  <si>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</si>
  <si>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</si>
  <si>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</si>
  <si>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</si>
  <si>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</si>
  <si>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</si>
  <si>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</si>
  <si>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</si>
  <si>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</si>
  <si>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</si>
  <si>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</si>
  <si>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</si>
  <si>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</si>
  <si>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</si>
  <si>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</si>
  <si>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</si>
  <si>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</si>
  <si>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</si>
  <si>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</si>
  <si>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</si>
  <si>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</si>
  <si>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</si>
  <si>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</si>
  <si>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</si>
  <si>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</si>
  <si>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</si>
  <si>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</si>
  <si>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</si>
  <si>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</si>
  <si>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</si>
  <si>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</si>
  <si>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</si>
  <si>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</si>
  <si>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</si>
  <si>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</si>
  <si>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</si>
  <si>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</si>
  <si>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</si>
  <si>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</si>
  <si>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</si>
  <si>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</si>
  <si>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</si>
  <si>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</si>
  <si>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</si>
  <si>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</si>
  <si>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</si>
  <si>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</si>
  <si>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</si>
  <si>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</si>
  <si>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</si>
  <si>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</si>
  <si>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</si>
  <si>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</si>
  <si>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</si>
  <si>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</si>
  <si>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</si>
  <si>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</si>
  <si>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</si>
  <si>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</si>
  <si>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</si>
  <si>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</si>
  <si>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</si>
  <si>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</si>
  <si>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</si>
  <si>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</si>
  <si>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</si>
  <si>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</si>
  <si>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</si>
  <si>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</si>
  <si>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</si>
  <si>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</si>
  <si>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</si>
  <si>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</si>
  <si>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</si>
  <si>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</si>
  <si>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</si>
  <si>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</si>
  <si>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</si>
  <si>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</si>
  <si>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</si>
  <si>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</si>
  <si>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</si>
  <si>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</si>
  <si>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</si>
  <si>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</si>
  <si>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</si>
  <si>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</si>
  <si>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</si>
  <si>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</si>
  <si>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</si>
  <si>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</si>
  <si>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</si>
  <si>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</si>
  <si>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</si>
  <si>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</si>
  <si>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</si>
  <si>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</si>
  <si>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</si>
  <si>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</si>
  <si>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</si>
  <si>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</si>
  <si>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</si>
  <si>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</si>
  <si>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</si>
  <si>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</si>
  <si>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</si>
  <si>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</si>
  <si>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</si>
  <si>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</si>
  <si>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</si>
  <si>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</si>
  <si>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</si>
  <si>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</si>
  <si>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</si>
  <si>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</si>
  <si>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</si>
  <si>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</si>
  <si>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</si>
  <si>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</si>
  <si>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</si>
  <si>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</si>
  <si>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</si>
  <si>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</si>
  <si>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</si>
  <si>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</si>
  <si>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</si>
  <si>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</si>
  <si>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</si>
  <si>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</si>
  <si>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</si>
  <si>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</si>
  <si>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</si>
  <si>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</si>
  <si>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</si>
  <si>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</si>
  <si>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</si>
  <si>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</si>
  <si>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</si>
  <si>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</si>
  <si>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</si>
  <si>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</si>
  <si>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</si>
  <si>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</si>
  <si>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</si>
  <si>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</si>
  <si>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</si>
  <si>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</si>
  <si>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</si>
  <si>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</si>
  <si>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</si>
  <si>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</si>
  <si>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</si>
  <si>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</si>
  <si>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</si>
  <si>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</si>
  <si>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</si>
  <si>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</si>
  <si>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</si>
  <si>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</si>
  <si>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</si>
  <si>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</si>
  <si>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</si>
  <si>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</si>
  <si>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</si>
  <si>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</si>
  <si>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</si>
  <si>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</si>
  <si>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</si>
  <si>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</si>
  <si>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</si>
  <si>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</si>
  <si>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</si>
  <si>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</si>
  <si>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</si>
  <si>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</si>
  <si>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</si>
  <si>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</si>
  <si>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</si>
  <si>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</si>
  <si>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</si>
  <si>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</si>
  <si>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</si>
  <si>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</si>
  <si>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</si>
  <si>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</si>
  <si>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</si>
  <si>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</si>
  <si>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</si>
  <si>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</si>
  <si>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</si>
  <si>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</si>
  <si>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</si>
  <si>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</si>
  <si>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</si>
  <si>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</si>
  <si>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</si>
  <si>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</si>
  <si>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</si>
  <si>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</si>
  <si>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</si>
  <si>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</si>
  <si>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</si>
  <si>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</si>
  <si>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</si>
  <si>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</si>
  <si>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</si>
  <si>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</si>
  <si>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</si>
  <si>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</si>
  <si>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</si>
  <si>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</si>
  <si>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</si>
  <si>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</si>
  <si>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</si>
  <si>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</si>
  <si>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</si>
  <si>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</si>
  <si>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</si>
  <si>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</si>
  <si>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</si>
  <si>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</si>
  <si>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</si>
  <si>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</si>
  <si>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</si>
  <si>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</si>
  <si>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</si>
  <si>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</si>
  <si>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</si>
  <si>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</si>
  <si>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</si>
  <si>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</si>
  <si>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</si>
  <si>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</si>
  <si>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</si>
  <si>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</si>
  <si>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</si>
  <si>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</si>
  <si>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</si>
  <si>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</si>
  <si>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</si>
  <si>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</si>
  <si>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</si>
  <si>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</si>
  <si>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</si>
  <si>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</si>
  <si>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</si>
  <si>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</si>
  <si>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</si>
  <si>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</si>
  <si>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</si>
  <si>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</si>
  <si>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</si>
  <si>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</si>
  <si>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</si>
  <si>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</si>
  <si>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</si>
  <si>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</si>
  <si>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</si>
  <si>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</si>
  <si>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</si>
  <si>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</si>
  <si>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</si>
  <si>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</si>
  <si>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</si>
  <si>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</si>
  <si>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</si>
  <si>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</si>
  <si>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</si>
  <si>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</si>
  <si>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</si>
  <si>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</si>
  <si>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</si>
  <si>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</si>
  <si>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</si>
  <si>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</si>
  <si>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</si>
  <si>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</si>
  <si>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</si>
  <si>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</si>
  <si>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</si>
  <si>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</si>
  <si>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</si>
  <si>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</si>
  <si>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</si>
  <si>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</si>
  <si>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</si>
  <si>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</si>
  <si>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</si>
  <si>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</si>
  <si>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</si>
  <si>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</si>
  <si>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</si>
  <si>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</si>
  <si>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</si>
  <si>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</si>
  <si>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</si>
  <si>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</si>
  <si>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</si>
  <si>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</si>
  <si>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</si>
  <si>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</si>
  <si>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</si>
  <si>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</si>
  <si>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</si>
  <si>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</si>
  <si>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</si>
  <si>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</si>
  <si>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</si>
  <si>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</si>
  <si>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</si>
  <si>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</si>
  <si>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</si>
  <si>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</si>
  <si>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</si>
  <si>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</si>
  <si>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</si>
  <si>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</si>
  <si>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</si>
  <si>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</si>
  <si>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</si>
  <si>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</si>
  <si>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</si>
  <si>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</si>
  <si>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</si>
  <si>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</si>
  <si>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</si>
  <si>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</si>
  <si>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</si>
  <si>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</si>
  <si>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</si>
  <si>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</si>
  <si>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</si>
  <si>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</si>
  <si>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</si>
  <si>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</si>
  <si>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</si>
  <si>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</si>
  <si>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</si>
  <si>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</si>
  <si>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</si>
  <si>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</si>
  <si>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</si>
  <si>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</si>
  <si>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</si>
  <si>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</si>
  <si>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</si>
  <si>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</si>
  <si>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</si>
  <si>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</si>
  <si>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</si>
  <si>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</si>
  <si>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</si>
  <si>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</si>
  <si>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</si>
  <si>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</si>
  <si>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</si>
  <si>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</si>
  <si>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</si>
  <si>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</si>
  <si>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</si>
  <si>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</si>
  <si>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</si>
  <si>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</si>
  <si>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</si>
  <si>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</si>
  <si>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</si>
  <si>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</si>
  <si>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</si>
  <si>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</si>
  <si>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</si>
  <si>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</si>
  <si>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</si>
  <si>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</si>
  <si>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</si>
  <si>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</si>
  <si>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</si>
  <si>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</si>
  <si>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</si>
  <si>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</si>
  <si>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</si>
  <si>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</si>
  <si>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</si>
  <si>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</si>
  <si>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</si>
  <si>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</si>
  <si>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</si>
  <si>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</si>
  <si>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</si>
  <si>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</si>
  <si>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</si>
  <si>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</si>
  <si>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</si>
  <si>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</si>
  <si>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</si>
  <si>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</si>
  <si>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</si>
  <si>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</si>
  <si>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</si>
  <si>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</si>
  <si>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</si>
  <si>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</si>
  <si>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</si>
  <si>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</si>
  <si>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</si>
  <si>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</si>
  <si>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</si>
  <si>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</si>
  <si>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</si>
  <si>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</si>
  <si>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</si>
  <si>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</si>
  <si>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</si>
  <si>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</si>
  <si>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</si>
  <si>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</si>
  <si>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</si>
  <si>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</si>
  <si>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</si>
  <si>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</si>
  <si>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</si>
  <si>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</si>
  <si>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</si>
  <si>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</si>
  <si>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</si>
  <si>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</si>
  <si>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</si>
  <si>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</si>
  <si>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</si>
  <si>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</si>
  <si>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</si>
  <si>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</si>
  <si>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</si>
  <si>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</si>
  <si>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</si>
  <si>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</si>
  <si>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</si>
  <si>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</si>
  <si>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</si>
  <si>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</si>
  <si>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</si>
  <si>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</si>
  <si>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</si>
  <si>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</si>
  <si>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</si>
  <si>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</si>
  <si>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</si>
  <si>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</si>
  <si>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</si>
  <si>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</si>
  <si>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</si>
  <si>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</si>
  <si>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</si>
  <si>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</si>
  <si>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</si>
  <si>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</si>
  <si>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</si>
  <si>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</si>
  <si>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</si>
  <si>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</si>
  <si>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</si>
  <si>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</si>
  <si>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</si>
  <si>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</si>
  <si>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</si>
  <si>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</si>
  <si>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</si>
  <si>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</si>
  <si>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</si>
  <si>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</si>
  <si>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</si>
  <si>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</si>
  <si>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</si>
  <si>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</si>
  <si>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</si>
  <si>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</si>
  <si>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</si>
  <si>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</si>
  <si>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</si>
  <si>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</si>
  <si>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</si>
  <si>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</si>
  <si>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</si>
  <si>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</si>
  <si>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</si>
  <si>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</si>
  <si>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</si>
  <si>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</si>
  <si>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</si>
  <si>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</si>
  <si>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</si>
  <si>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</si>
  <si>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</si>
  <si>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</si>
  <si>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</si>
  <si>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</si>
  <si>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</si>
  <si>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</si>
  <si>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</si>
  <si>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</si>
  <si>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</si>
  <si>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</si>
  <si>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</si>
  <si>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</si>
  <si>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</si>
  <si>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</si>
  <si>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</si>
  <si>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</si>
  <si>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</si>
  <si>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</si>
  <si>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</si>
  <si>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</si>
  <si>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</si>
  <si>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</si>
  <si>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</si>
  <si>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</si>
  <si>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</si>
  <si>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</si>
  <si>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</si>
  <si>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</si>
  <si>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</si>
  <si>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</si>
  <si>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</si>
  <si>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</si>
  <si>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</si>
  <si>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</si>
  <si>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</si>
  <si>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</si>
  <si>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</si>
  <si>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</si>
  <si>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</si>
  <si>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</si>
  <si>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</si>
  <si>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</si>
  <si>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</si>
  <si>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</si>
  <si>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</si>
  <si>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</si>
  <si>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</si>
  <si>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</si>
  <si>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</si>
  <si>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</si>
  <si>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</si>
  <si>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</si>
  <si>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</si>
  <si>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</si>
  <si>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</si>
  <si>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</si>
  <si>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</si>
  <si>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</si>
  <si>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</si>
  <si>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</si>
  <si>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</si>
  <si>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</si>
  <si>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</si>
  <si>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</si>
  <si>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</si>
  <si>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</si>
  <si>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</si>
  <si>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</si>
  <si>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</si>
  <si>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</si>
  <si>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</si>
  <si>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</si>
  <si>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</si>
  <si>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</si>
  <si>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</si>
  <si>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</si>
  <si>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</si>
  <si>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</si>
  <si>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</si>
  <si>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</si>
  <si>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</si>
  <si>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</si>
  <si>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</si>
  <si>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</si>
  <si>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</si>
  <si>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</si>
  <si>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</si>
  <si>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</si>
  <si>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</si>
  <si>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</si>
  <si>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</si>
  <si>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</si>
  <si>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</si>
  <si>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</si>
  <si>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</si>
  <si>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</si>
  <si>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</si>
  <si>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</si>
  <si>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</si>
  <si>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</si>
  <si>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</si>
  <si>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</si>
  <si>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</si>
  <si>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</si>
  <si>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</si>
  <si>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</si>
  <si>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</si>
  <si>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</si>
  <si>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</si>
  <si>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</si>
  <si>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</si>
  <si>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</si>
  <si>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</si>
  <si>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</si>
  <si>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</si>
  <si>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</si>
  <si>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</si>
  <si>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</si>
  <si>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</si>
  <si>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</si>
  <si>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</si>
  <si>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</si>
  <si>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</si>
  <si>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</si>
  <si>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</si>
  <si>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</si>
  <si>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</si>
  <si>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</si>
  <si>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</si>
  <si>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</si>
  <si>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</si>
  <si>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</si>
  <si>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</si>
  <si>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</si>
  <si>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</si>
  <si>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</si>
  <si>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</si>
  <si>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</si>
  <si>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</si>
  <si>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</si>
  <si>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</si>
  <si>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</si>
  <si>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</si>
  <si>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</si>
  <si>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</si>
  <si>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</si>
  <si>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</si>
  <si>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</si>
  <si>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</si>
  <si>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</si>
  <si>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</si>
  <si>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</si>
  <si>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</si>
  <si>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</si>
  <si>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</si>
  <si>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</si>
  <si>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</si>
  <si>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</si>
  <si>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</si>
  <si>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</si>
  <si>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</si>
  <si>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</si>
  <si>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</si>
  <si>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</si>
  <si>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</si>
  <si>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</si>
  <si>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</si>
  <si>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</si>
  <si>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</si>
  <si>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</si>
  <si>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</si>
  <si>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</si>
  <si>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</si>
  <si>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</si>
  <si>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</si>
  <si>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</si>
  <si>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</si>
  <si>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</si>
  <si>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</si>
  <si>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</si>
  <si>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</si>
  <si>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</si>
  <si>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</si>
  <si>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</si>
  <si>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</si>
  <si>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</si>
  <si>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</si>
  <si>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</si>
  <si>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</si>
  <si>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</si>
  <si>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</si>
  <si>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</si>
  <si>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</si>
  <si>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</si>
  <si>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</si>
  <si>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</si>
  <si>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</si>
  <si>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</si>
  <si>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</si>
  <si>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</si>
  <si>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</si>
  <si>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</si>
  <si>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</si>
  <si>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</si>
  <si>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</si>
  <si>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</si>
  <si>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</si>
  <si>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</si>
  <si>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</si>
  <si>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</si>
  <si>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</si>
  <si>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</si>
  <si>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</si>
  <si>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</si>
  <si>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</si>
  <si>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</si>
  <si>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</si>
  <si>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</si>
  <si>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</si>
  <si>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</si>
  <si>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</si>
  <si>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</si>
  <si>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</si>
  <si>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</si>
  <si>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</si>
  <si>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</si>
  <si>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</si>
  <si>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</si>
  <si>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</si>
  <si>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</si>
  <si>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</si>
  <si>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</si>
  <si>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</si>
  <si>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</si>
  <si>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</si>
  <si>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</si>
  <si>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</si>
  <si>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</si>
  <si>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</si>
  <si>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</si>
  <si>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</si>
  <si>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</si>
  <si>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</si>
  <si>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</si>
  <si>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</si>
  <si>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</si>
  <si>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</si>
  <si>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</si>
  <si>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</si>
  <si>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</si>
  <si>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</si>
  <si>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</si>
  <si>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</si>
  <si>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</si>
  <si>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</si>
  <si>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</si>
  <si>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</si>
  <si>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</si>
  <si>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</si>
  <si>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</si>
  <si>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</si>
  <si>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</si>
  <si>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</si>
  <si>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</si>
  <si>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</si>
  <si>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</si>
  <si>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</si>
  <si>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</si>
  <si>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</si>
  <si>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</si>
  <si>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</si>
  <si>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</si>
  <si>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</si>
  <si>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</si>
  <si>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</si>
  <si>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</si>
  <si>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</si>
  <si>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</si>
  <si>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</si>
  <si>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</si>
  <si>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</si>
  <si>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</si>
  <si>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</si>
  <si>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</si>
  <si>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</si>
  <si>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</si>
  <si>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</si>
  <si>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</si>
  <si>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</si>
  <si>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</si>
  <si>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</si>
  <si>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</si>
  <si>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</si>
  <si>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</si>
  <si>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</si>
  <si>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</si>
  <si>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</si>
  <si>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</si>
  <si>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</si>
  <si>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</si>
  <si>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</si>
  <si>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</si>
  <si>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</si>
  <si>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</si>
  <si>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</si>
  <si>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</si>
  <si>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</si>
  <si>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</si>
  <si>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</si>
  <si>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</si>
  <si>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</si>
  <si>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</si>
  <si>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</si>
  <si>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</si>
  <si>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</si>
  <si>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</si>
  <si>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</si>
  <si>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</si>
  <si>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</si>
  <si>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</si>
  <si>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</si>
  <si>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</si>
  <si>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</si>
  <si>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</si>
  <si>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</si>
  <si>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</si>
  <si>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</si>
  <si>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</si>
  <si>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</si>
  <si>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</si>
  <si>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</si>
  <si>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</si>
  <si>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</si>
  <si>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</si>
  <si>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</si>
  <si>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</si>
  <si>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</si>
  <si>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</si>
  <si>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</si>
  <si>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</si>
  <si>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</si>
  <si>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</si>
  <si>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</si>
  <si>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</si>
  <si>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</si>
  <si>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</si>
  <si>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</si>
  <si>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</si>
  <si>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</si>
  <si>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</si>
  <si>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</si>
  <si>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</si>
  <si>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</si>
  <si>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</si>
  <si>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</si>
  <si>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</si>
  <si>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</si>
  <si>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</si>
  <si>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</si>
  <si>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</si>
  <si>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</si>
  <si>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</si>
  <si>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</si>
  <si>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</si>
  <si>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</si>
  <si>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</si>
  <si>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</si>
  <si>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</si>
  <si>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</si>
  <si>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</si>
  <si>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</si>
  <si>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</si>
  <si>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</si>
  <si>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</si>
  <si>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</si>
  <si>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</si>
  <si>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</si>
  <si>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</si>
  <si>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</si>
  <si>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</si>
  <si>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</si>
  <si>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</si>
  <si>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</si>
  <si>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</si>
  <si>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</si>
  <si>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</si>
  <si>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</si>
  <si>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</si>
  <si>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</si>
  <si>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</si>
  <si>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</si>
  <si>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</si>
  <si>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</si>
  <si>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</si>
  <si>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</si>
  <si>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</si>
  <si>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</si>
  <si>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</si>
  <si>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</si>
  <si>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</si>
  <si>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</si>
  <si>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</si>
  <si>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</si>
  <si>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</si>
  <si>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</si>
  <si>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</si>
  <si>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</si>
  <si>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</si>
  <si>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</si>
  <si>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</si>
  <si>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</si>
  <si>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</si>
  <si>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</si>
  <si>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</si>
  <si>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</si>
  <si>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</si>
  <si>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</si>
  <si>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</si>
  <si>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</si>
  <si>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</si>
  <si>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</si>
  <si>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</si>
  <si>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</si>
  <si>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</si>
  <si>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</si>
  <si>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</si>
  <si>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</si>
  <si>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</si>
  <si>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</si>
  <si>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</si>
  <si>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</si>
  <si>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</si>
  <si>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</si>
  <si>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</si>
  <si>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</si>
  <si>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</si>
  <si>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</si>
  <si>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</si>
  <si>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</si>
  <si>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</si>
  <si>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</si>
  <si>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</si>
  <si>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</si>
  <si>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</si>
  <si>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</si>
  <si>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</si>
  <si>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</si>
  <si>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</si>
  <si>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</si>
  <si>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</si>
  <si>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</si>
  <si>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</si>
  <si>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</si>
  <si>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</si>
  <si>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</si>
  <si>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</si>
  <si>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</si>
  <si>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</si>
  <si>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</si>
  <si>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</si>
  <si>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</si>
  <si>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</si>
  <si>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</si>
  <si>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</si>
  <si>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</si>
  <si>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</si>
  <si>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</si>
  <si>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</si>
  <si>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</si>
  <si>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</si>
  <si>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</si>
  <si>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</si>
  <si>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</si>
  <si>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</si>
  <si>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</si>
  <si>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</si>
  <si>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</si>
  <si>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</si>
  <si>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</si>
  <si>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</si>
  <si>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</si>
  <si>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</si>
  <si>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</si>
  <si>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</si>
  <si>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</si>
  <si>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</si>
  <si>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</si>
  <si>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</si>
  <si>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</si>
  <si>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</si>
  <si>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</si>
  <si>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</si>
  <si>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</si>
  <si>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</si>
  <si>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</si>
  <si>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</si>
  <si>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</si>
  <si>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</si>
  <si>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</si>
  <si>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</si>
  <si>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</si>
  <si>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</si>
  <si>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</si>
  <si>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</si>
  <si>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</si>
  <si>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</si>
  <si>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</si>
  <si>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</si>
  <si>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</si>
  <si>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</si>
  <si>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</si>
  <si>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</si>
  <si>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</si>
  <si>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</si>
  <si>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</si>
  <si>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</si>
  <si>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</si>
  <si>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</si>
  <si>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</si>
  <si>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</si>
  <si>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</si>
  <si>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</si>
  <si>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</si>
  <si>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</si>
  <si>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</si>
  <si>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</si>
  <si>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</si>
  <si>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</si>
  <si>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</si>
  <si>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</si>
  <si>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</si>
  <si>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</si>
  <si>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</si>
  <si>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</si>
  <si>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</si>
  <si>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</si>
  <si>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</si>
  <si>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</si>
  <si>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</si>
  <si>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</si>
  <si>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</si>
  <si>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</si>
  <si>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</si>
  <si>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</si>
  <si>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</si>
  <si>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</si>
  <si>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</si>
  <si>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</si>
  <si>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</si>
  <si>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</si>
  <si>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</si>
  <si>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</si>
  <si>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</si>
  <si>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</si>
  <si>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</si>
  <si>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</si>
  <si>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</si>
  <si>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</si>
  <si>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</si>
  <si>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</si>
  <si>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</si>
  <si>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</si>
  <si>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</si>
  <si>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</si>
  <si>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</si>
  <si>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</si>
  <si>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</si>
  <si>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</si>
  <si>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</si>
  <si>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</si>
  <si>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</si>
  <si>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</si>
  <si>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</si>
  <si>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</si>
  <si>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</si>
  <si>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</si>
  <si>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</si>
  <si>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</si>
  <si>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</si>
  <si>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</si>
  <si>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</si>
  <si>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</si>
  <si>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</si>
  <si>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</si>
  <si>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</si>
  <si>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</si>
  <si>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</si>
  <si>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</si>
  <si>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</si>
  <si>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</si>
  <si>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</si>
  <si>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</si>
  <si>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</si>
  <si>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</si>
  <si>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</si>
  <si>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</si>
  <si>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</si>
  <si>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</si>
  <si>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</si>
  <si>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</si>
  <si>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</si>
  <si>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</si>
  <si>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</si>
  <si>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</si>
  <si>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</si>
  <si>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</si>
  <si>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</si>
  <si>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</si>
  <si>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</si>
  <si>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</si>
  <si>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</si>
  <si>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</si>
  <si>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</si>
  <si>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</si>
  <si>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</si>
  <si>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</si>
  <si>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</si>
  <si>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</si>
  <si>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</si>
  <si>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</si>
  <si>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</si>
  <si>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</si>
  <si>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</si>
  <si>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</si>
  <si>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</si>
  <si>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</si>
  <si>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</si>
  <si>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</si>
  <si>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</si>
  <si>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</si>
  <si>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</si>
  <si>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</si>
  <si>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</si>
  <si>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</si>
  <si>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</si>
  <si>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</si>
  <si>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</si>
  <si>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</si>
  <si>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</si>
  <si>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</si>
  <si>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</si>
  <si>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</si>
  <si>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</si>
  <si>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</si>
  <si>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</si>
  <si>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</si>
  <si>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</si>
  <si>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</si>
  <si>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</si>
  <si>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</si>
  <si>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</si>
  <si>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</si>
  <si>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</si>
  <si>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</si>
  <si>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</si>
  <si>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</si>
  <si>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</si>
  <si>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</si>
  <si>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</si>
  <si>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</si>
  <si>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</si>
  <si>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</si>
  <si>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</si>
  <si>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</si>
  <si>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</si>
  <si>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</si>
  <si>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</si>
  <si>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</si>
  <si>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</si>
  <si>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</si>
  <si>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</si>
  <si>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</si>
  <si>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</si>
  <si>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</si>
  <si>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</si>
  <si>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</si>
  <si>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</si>
  <si>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</si>
  <si>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</si>
  <si>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</si>
  <si>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</si>
  <si>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</si>
  <si>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</si>
  <si>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</si>
  <si>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</si>
  <si>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</si>
  <si>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</si>
  <si>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</si>
  <si>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</si>
  <si>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</si>
  <si>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</si>
  <si>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</si>
  <si>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</si>
  <si>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</si>
  <si>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</si>
  <si>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</si>
  <si>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</si>
  <si>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</si>
  <si>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</si>
  <si>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</si>
  <si>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</si>
  <si>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</si>
  <si>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</si>
  <si>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</si>
  <si>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</si>
  <si>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</si>
  <si>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</si>
  <si>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</si>
  <si>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</si>
  <si>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</si>
  <si>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</si>
  <si>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</si>
  <si>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</si>
  <si>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</si>
  <si>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</si>
  <si>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</si>
  <si>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</si>
  <si>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</si>
  <si>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</si>
  <si>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</si>
  <si>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</si>
  <si>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</si>
  <si>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</si>
  <si>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</si>
  <si>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</si>
  <si>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</si>
  <si>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</si>
  <si>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</si>
  <si>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</si>
  <si>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</si>
  <si>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</si>
  <si>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</si>
  <si>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</si>
  <si>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</si>
  <si>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</si>
  <si>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</si>
  <si>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</si>
  <si>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</si>
  <si>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</si>
  <si>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</si>
  <si>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</si>
  <si>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</si>
  <si>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</si>
  <si>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</si>
  <si>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</si>
  <si>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</si>
  <si>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</si>
  <si>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</si>
  <si>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</si>
  <si>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</si>
  <si>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</si>
  <si>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</si>
  <si>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</si>
  <si>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</si>
  <si>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</si>
  <si>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</si>
  <si>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</si>
  <si>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</si>
  <si>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</si>
  <si>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</si>
  <si>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</si>
  <si>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</si>
  <si>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</si>
  <si>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</si>
  <si>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</si>
  <si>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</si>
  <si>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</si>
  <si>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</si>
  <si>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</si>
  <si>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</si>
  <si>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</si>
  <si>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</si>
  <si>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</si>
  <si>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</si>
  <si>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</si>
  <si>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</si>
  <si>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</si>
  <si>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</si>
  <si>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</si>
  <si>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</si>
  <si>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</si>
  <si>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</si>
  <si>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</si>
  <si>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</si>
  <si>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</si>
  <si>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</si>
  <si>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</si>
  <si>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</si>
  <si>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</si>
  <si>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</si>
  <si>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</si>
  <si>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</si>
  <si>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</si>
  <si>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</si>
  <si>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</si>
  <si>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</si>
  <si>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</si>
  <si>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</si>
  <si>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</si>
  <si>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</si>
  <si>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</si>
  <si>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</si>
  <si>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</si>
  <si>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</si>
  <si>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</si>
  <si>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</si>
  <si>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</si>
  <si>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</si>
  <si>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</si>
  <si>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</si>
  <si>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</si>
  <si>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</si>
  <si>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</si>
  <si>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</si>
  <si>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</si>
  <si>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</si>
  <si>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</si>
  <si>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</si>
  <si>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</si>
  <si>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</si>
  <si>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</si>
  <si>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</si>
  <si>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</si>
  <si>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</si>
  <si>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</si>
  <si>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</si>
  <si>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</si>
  <si>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</si>
  <si>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</si>
  <si>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</si>
  <si>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</si>
  <si>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</si>
  <si>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</si>
  <si>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</si>
  <si>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</si>
  <si>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</si>
  <si>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</si>
  <si>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</si>
  <si>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</si>
  <si>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</si>
  <si>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</si>
  <si>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</si>
  <si>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</si>
  <si>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</si>
  <si>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</si>
  <si>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</si>
  <si>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</si>
  <si>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</si>
  <si>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</si>
  <si>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</si>
  <si>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</si>
  <si>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</si>
  <si>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</si>
  <si>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</si>
  <si>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</si>
  <si>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</si>
  <si>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</si>
  <si>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</si>
  <si>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</si>
  <si>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</si>
  <si>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</si>
  <si>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</si>
  <si>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</si>
  <si>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</si>
  <si>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</si>
  <si>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</si>
  <si>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</si>
  <si>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</si>
  <si>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</si>
  <si>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</si>
  <si>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</si>
  <si>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</si>
  <si>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</si>
  <si>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</si>
  <si>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</si>
  <si>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</si>
  <si>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</si>
  <si>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</si>
  <si>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</si>
  <si>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</si>
  <si>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</si>
  <si>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</si>
  <si>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</si>
  <si>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</si>
  <si>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</si>
  <si>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</si>
  <si>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</si>
  <si>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</si>
  <si>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</si>
  <si>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</si>
  <si>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</si>
  <si>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</si>
  <si>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</si>
  <si>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</si>
  <si>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</si>
  <si>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</si>
  <si>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</si>
  <si>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</si>
  <si>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</si>
  <si>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</si>
  <si>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</si>
  <si>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</si>
  <si>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</si>
  <si>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</si>
  <si>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</si>
  <si>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</si>
  <si>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</si>
  <si>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</si>
  <si>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</si>
  <si>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</si>
  <si>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</si>
  <si>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</si>
  <si>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</si>
  <si>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</si>
  <si>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</si>
  <si>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</si>
  <si>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</si>
  <si>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</si>
  <si>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</si>
  <si>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</si>
  <si>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</si>
  <si>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</si>
  <si>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</si>
  <si>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</si>
  <si>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</si>
  <si>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</si>
  <si>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</si>
  <si>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</si>
  <si>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</si>
  <si>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</si>
  <si>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</si>
  <si>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</si>
  <si>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</si>
  <si>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</si>
  <si>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</si>
  <si>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</si>
  <si>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</si>
  <si>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</si>
  <si>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</si>
  <si>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</si>
  <si>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</si>
  <si>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</si>
  <si>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</si>
  <si>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</si>
  <si>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</si>
  <si>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</si>
  <si>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</si>
  <si>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</si>
  <si>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</si>
  <si>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</si>
  <si>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</si>
  <si>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</si>
  <si>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</si>
  <si>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</si>
  <si>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</si>
  <si>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</si>
  <si>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</si>
  <si>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</si>
  <si>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</si>
  <si>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</si>
  <si>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</si>
  <si>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</si>
  <si>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</si>
  <si>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</si>
  <si>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</si>
  <si>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</si>
  <si>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</si>
  <si>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</si>
  <si>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</si>
  <si>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</si>
  <si>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</si>
  <si>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</si>
  <si>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</si>
  <si>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</si>
  <si>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</si>
  <si>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</si>
  <si>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</si>
  <si>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</si>
  <si>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</si>
  <si>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</si>
  <si>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</si>
  <si>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</si>
  <si>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</si>
  <si>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</si>
  <si>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</si>
  <si>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</si>
  <si>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</si>
  <si>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</si>
  <si>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</si>
  <si>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</si>
  <si>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</si>
  <si>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</si>
  <si>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</si>
  <si>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</si>
  <si>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</si>
  <si>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</si>
  <si>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</si>
  <si>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</si>
  <si>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</si>
  <si>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</si>
  <si>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</si>
  <si>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</si>
  <si>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</si>
  <si>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</si>
  <si>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</si>
  <si>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</si>
  <si>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</si>
  <si>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</si>
  <si>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</si>
  <si>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</si>
  <si>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</si>
  <si>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</si>
  <si>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</si>
  <si>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</si>
  <si>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</si>
  <si>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</si>
  <si>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</si>
  <si>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</si>
  <si>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</si>
  <si>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</si>
  <si>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</si>
  <si>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</si>
  <si>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</si>
  <si>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</si>
  <si>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</si>
  <si>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</si>
  <si>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</si>
  <si>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</si>
  <si>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</si>
  <si>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</si>
  <si>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</si>
  <si>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</si>
  <si>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</si>
  <si>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</si>
  <si>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</si>
  <si>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</si>
  <si>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</si>
  <si>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</si>
  <si>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</si>
  <si>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</si>
  <si>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</si>
  <si>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</si>
  <si>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</si>
  <si>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</si>
  <si>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</si>
  <si>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</si>
  <si>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</si>
  <si>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</si>
  <si>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</si>
  <si>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</si>
  <si>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</si>
  <si>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</si>
  <si>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</si>
  <si>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</si>
  <si>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</si>
  <si>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</si>
  <si>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</si>
  <si>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</si>
  <si>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</si>
  <si>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</si>
  <si>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</si>
  <si>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</si>
  <si>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</si>
  <si>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</si>
  <si>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</si>
  <si>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</si>
  <si>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</si>
  <si>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</si>
  <si>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</si>
  <si>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</si>
  <si>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</si>
  <si>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</si>
  <si>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</si>
  <si>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</si>
  <si>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</si>
  <si>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</si>
  <si>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</si>
  <si>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</si>
  <si>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</si>
  <si>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</si>
  <si>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</si>
  <si>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</si>
  <si>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</si>
  <si>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</si>
  <si>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</si>
  <si>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</si>
  <si>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</si>
  <si>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</si>
  <si>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</si>
  <si>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</si>
  <si>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</si>
  <si>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</si>
  <si>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</si>
  <si>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</si>
  <si>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</si>
  <si>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</si>
  <si>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</si>
  <si>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</si>
  <si>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</si>
  <si>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</si>
  <si>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</si>
  <si>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</si>
  <si>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</si>
  <si>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</si>
  <si>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</si>
  <si>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</si>
  <si>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</si>
  <si>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</si>
  <si>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</si>
  <si>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</si>
  <si>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</si>
  <si>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</si>
  <si>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</si>
  <si>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</si>
  <si>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</si>
  <si>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</si>
  <si>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</si>
  <si>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</si>
  <si>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</si>
  <si>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</si>
  <si>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</si>
  <si>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</si>
  <si>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</si>
  <si>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</si>
  <si>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</si>
  <si>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</si>
  <si>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</si>
  <si>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</si>
  <si>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</si>
  <si>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</si>
  <si>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</si>
  <si>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</si>
  <si>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</si>
  <si>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</si>
  <si>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</si>
  <si>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</si>
  <si>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</si>
  <si>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</si>
  <si>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</si>
  <si>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</si>
  <si>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</si>
  <si>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</si>
  <si>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</si>
  <si>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</si>
  <si>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</si>
  <si>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</si>
  <si>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</si>
  <si>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</si>
  <si>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</si>
  <si>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</si>
  <si>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</si>
  <si>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</si>
  <si>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</si>
  <si>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</si>
  <si>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</si>
  <si>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</si>
  <si>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</si>
  <si>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</si>
  <si>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</si>
  <si>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</si>
  <si>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</si>
  <si>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</si>
  <si>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</si>
  <si>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</si>
  <si>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</si>
  <si>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</si>
  <si>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</si>
  <si>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</si>
  <si>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</si>
  <si>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</si>
  <si>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</si>
  <si>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</si>
  <si>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</si>
  <si>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</si>
  <si>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</si>
  <si>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</si>
  <si>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</si>
  <si>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</si>
  <si>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</si>
  <si>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</si>
  <si>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</si>
  <si>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</si>
  <si>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</si>
  <si>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</si>
  <si>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</si>
  <si>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</si>
  <si>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</si>
  <si>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</si>
  <si>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</si>
  <si>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</si>
  <si>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</si>
  <si>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</si>
  <si>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</si>
  <si>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</si>
  <si>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</si>
  <si>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</si>
  <si>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</si>
  <si>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</si>
  <si>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</si>
  <si>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</si>
  <si>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</si>
  <si>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</si>
  <si>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</si>
  <si>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</si>
  <si>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</si>
  <si>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</si>
  <si>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</si>
  <si>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</si>
  <si>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</si>
  <si>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</si>
  <si>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</si>
  <si>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</si>
  <si>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</si>
  <si>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</si>
  <si>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</si>
  <si>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</si>
  <si>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</si>
  <si>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</si>
  <si>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</si>
  <si>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</si>
  <si>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</si>
  <si>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</si>
  <si>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</si>
  <si>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</si>
  <si>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</si>
  <si>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</si>
  <si>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</si>
  <si>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</si>
  <si>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</si>
  <si>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</si>
  <si>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</si>
  <si>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</si>
  <si>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</si>
  <si>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</si>
  <si>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</si>
  <si>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</si>
  <si>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</si>
  <si>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</si>
  <si>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</si>
  <si>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</si>
  <si>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</si>
  <si>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</si>
  <si>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</si>
  <si>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</si>
  <si>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</si>
  <si>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</si>
  <si>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</si>
  <si>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</si>
  <si>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</si>
  <si>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</si>
  <si>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</si>
  <si>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</si>
  <si>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</si>
  <si>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</si>
  <si>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</si>
  <si>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</si>
  <si>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</si>
  <si>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</si>
  <si>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</si>
  <si>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</si>
  <si>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</si>
  <si>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</si>
  <si>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</si>
  <si>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</si>
  <si>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</si>
  <si>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</si>
  <si>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</si>
  <si>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</si>
  <si>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</si>
  <si>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</si>
  <si>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</si>
  <si>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</si>
  <si>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</si>
  <si>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</si>
  <si>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</si>
  <si>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</si>
  <si>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</si>
  <si>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</si>
  <si>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</si>
  <si>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</si>
  <si>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</si>
  <si>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</si>
  <si>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</si>
  <si>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</si>
  <si>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</si>
  <si>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</si>
  <si>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</si>
  <si>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</si>
  <si>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</si>
  <si>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</si>
  <si>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</si>
  <si>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</si>
  <si>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</si>
  <si>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</si>
  <si>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</si>
  <si>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</si>
  <si>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</si>
  <si>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</si>
  <si>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</si>
  <si>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</si>
  <si>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</si>
  <si>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</si>
  <si>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</si>
  <si>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</si>
  <si>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</si>
  <si>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</si>
  <si>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</si>
  <si>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</si>
  <si>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</si>
  <si>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</si>
  <si>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</si>
  <si>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</si>
  <si>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</si>
  <si>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</si>
  <si>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</si>
  <si>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</si>
  <si>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</si>
  <si>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</si>
  <si>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</si>
  <si>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</si>
  <si>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</si>
  <si>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</si>
  <si>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</si>
  <si>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</si>
  <si>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</si>
  <si>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</si>
  <si>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</si>
  <si>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</si>
  <si>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</si>
  <si>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</si>
  <si>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</si>
  <si>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</si>
  <si>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</si>
  <si>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</si>
  <si>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</si>
  <si>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</si>
  <si>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</si>
  <si>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</si>
  <si>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</si>
  <si>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</si>
  <si>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</si>
  <si>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</si>
  <si>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</si>
  <si>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</si>
  <si>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</si>
  <si>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</si>
  <si>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</si>
  <si>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</si>
  <si>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</si>
  <si>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</si>
  <si>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</si>
  <si>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</si>
  <si>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</si>
  <si>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</si>
  <si>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</si>
  <si>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</si>
  <si>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</si>
  <si>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</si>
  <si>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</si>
  <si>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</si>
  <si>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</si>
  <si>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</si>
  <si>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</si>
  <si>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</si>
  <si>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</si>
  <si>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</si>
  <si>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</si>
  <si>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</si>
  <si>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</si>
  <si>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</si>
  <si>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</si>
  <si>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</si>
  <si>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</si>
  <si>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</si>
  <si>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</si>
  <si>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</si>
  <si>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</si>
  <si>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</si>
  <si>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</si>
  <si>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</si>
  <si>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</si>
  <si>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</si>
  <si>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</si>
  <si>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</si>
  <si>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</si>
  <si>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</si>
  <si>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</si>
  <si>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</si>
  <si>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</si>
  <si>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</si>
  <si>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</si>
  <si>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</si>
  <si>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</si>
  <si>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</si>
  <si>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</si>
  <si>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</si>
  <si>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</si>
  <si>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</si>
  <si>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</si>
  <si>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</si>
  <si>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</si>
  <si>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</si>
  <si>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</si>
  <si>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</si>
  <si>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</si>
  <si>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</si>
  <si>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</si>
  <si>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</si>
  <si>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</si>
  <si>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</si>
  <si>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</si>
  <si>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</si>
  <si>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</si>
  <si>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</si>
  <si>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</si>
  <si>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</si>
  <si>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</si>
  <si>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</si>
  <si>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</si>
  <si>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</si>
  <si>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</si>
  <si>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</si>
  <si>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</si>
  <si>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</si>
  <si>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</si>
  <si>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</si>
  <si>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</si>
  <si>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</si>
  <si>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</si>
  <si>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</si>
  <si>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</si>
  <si>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</si>
  <si>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</si>
  <si>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</si>
  <si>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</si>
  <si>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</si>
  <si>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</si>
  <si>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</si>
  <si>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</si>
  <si>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</si>
  <si>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</si>
  <si>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</si>
  <si>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</si>
  <si>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</si>
  <si>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</si>
  <si>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</si>
  <si>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</si>
  <si>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</si>
  <si>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</si>
  <si>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</si>
  <si>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</si>
  <si>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</si>
  <si>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</si>
  <si>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</si>
  <si>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</si>
  <si>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</si>
  <si>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</si>
  <si>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</si>
  <si>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</si>
  <si>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</si>
  <si>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</si>
  <si>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</si>
  <si>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</si>
  <si>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</si>
  <si>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</si>
  <si>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</si>
  <si>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</si>
  <si>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</si>
  <si>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</si>
  <si>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</si>
  <si>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</si>
  <si>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</si>
  <si>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</si>
  <si>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</si>
  <si>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</si>
  <si>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</si>
  <si>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</si>
  <si>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</si>
  <si>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</si>
  <si>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</si>
  <si>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</si>
  <si>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</si>
  <si>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</si>
  <si>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</si>
  <si>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</si>
  <si>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</si>
  <si>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</si>
  <si>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</si>
  <si>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</si>
  <si>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</si>
  <si>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</si>
  <si>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</si>
  <si>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</si>
  <si>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</si>
  <si>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</si>
  <si>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</si>
  <si>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</si>
  <si>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</si>
  <si>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</si>
  <si>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</si>
  <si>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</si>
  <si>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</si>
  <si>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</si>
  <si>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</si>
  <si>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</si>
  <si>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</si>
  <si>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</si>
  <si>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</si>
  <si>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</si>
  <si>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</si>
  <si>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</si>
  <si>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</si>
  <si>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</si>
  <si>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</si>
  <si>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</si>
  <si>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</si>
  <si>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</si>
  <si>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</si>
  <si>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</si>
  <si>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</si>
  <si>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</si>
  <si>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</si>
  <si>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</si>
  <si>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</si>
  <si>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</si>
  <si>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</si>
  <si>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</si>
  <si>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</si>
  <si>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</si>
  <si>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</si>
  <si>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</si>
  <si>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</si>
  <si>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</si>
  <si>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</si>
  <si>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</si>
  <si>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</si>
  <si>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</si>
  <si>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</si>
  <si>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</si>
  <si>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</si>
  <si>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</si>
  <si>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</si>
  <si>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</si>
  <si>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</si>
  <si>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</si>
  <si>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</si>
  <si>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</si>
  <si>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</si>
  <si>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</si>
  <si>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</si>
  <si>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</si>
  <si>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</si>
  <si>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</si>
  <si>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</si>
  <si>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</si>
  <si>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</si>
  <si>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</si>
  <si>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</si>
  <si>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</si>
  <si>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</si>
  <si>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</si>
  <si>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</si>
  <si>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</si>
  <si>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</si>
  <si>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</si>
  <si>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</si>
  <si>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</si>
  <si>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</si>
  <si>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</si>
  <si>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</si>
  <si>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</si>
  <si>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</si>
  <si>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</si>
  <si>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</si>
  <si>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</si>
  <si>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</si>
  <si>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</si>
  <si>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</si>
  <si>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</si>
  <si>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</si>
  <si>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</si>
  <si>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</si>
  <si>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</si>
  <si>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</si>
  <si>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</si>
  <si>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</si>
  <si>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</si>
  <si>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</si>
  <si>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</si>
  <si>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</si>
  <si>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</si>
  <si>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</si>
  <si>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</si>
  <si>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</si>
  <si>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</si>
  <si>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</si>
  <si>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</si>
  <si>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</si>
  <si>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</si>
  <si>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</si>
  <si>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</si>
  <si>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</si>
  <si>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</si>
  <si>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</si>
  <si>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</si>
  <si>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</si>
  <si>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</si>
  <si>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</si>
  <si>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</si>
  <si>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</si>
  <si>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</si>
  <si>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</si>
  <si>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</si>
  <si>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</si>
  <si>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</si>
  <si>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</si>
  <si>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</si>
  <si>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</si>
  <si>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</si>
  <si>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</si>
  <si>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</si>
  <si>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</si>
  <si>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</si>
  <si>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</si>
  <si>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</si>
  <si>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</si>
  <si>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</si>
  <si>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</si>
  <si>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</si>
  <si>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</si>
  <si>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</si>
  <si>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</si>
  <si>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</si>
  <si>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</si>
  <si>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</si>
  <si>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</si>
  <si>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</si>
  <si>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</si>
  <si>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</si>
  <si>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</si>
  <si>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</si>
  <si>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</si>
  <si>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</si>
  <si>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</si>
  <si>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</si>
  <si>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</si>
  <si>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</si>
  <si>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</si>
  <si>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</si>
  <si>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</si>
  <si>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</si>
  <si>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</si>
  <si>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</si>
  <si>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</si>
  <si>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</si>
  <si>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</si>
  <si>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</si>
  <si>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</si>
  <si>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</si>
  <si>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</si>
  <si>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</si>
  <si>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</si>
  <si>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</si>
  <si>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</si>
  <si>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</si>
  <si>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</si>
  <si>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</si>
  <si>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</si>
  <si>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</si>
  <si>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</si>
  <si>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</si>
  <si>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</si>
  <si>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</si>
  <si>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</si>
  <si>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</si>
  <si>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</si>
  <si>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</si>
  <si>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</si>
  <si>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</si>
  <si>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</si>
  <si>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</si>
  <si>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</si>
  <si>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</si>
  <si>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</si>
  <si>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</si>
  <si>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</si>
  <si>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</si>
  <si>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</si>
  <si>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</si>
  <si>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</si>
  <si>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</si>
  <si>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</si>
  <si>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</si>
  <si>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</si>
  <si>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</si>
  <si>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</si>
  <si>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</si>
  <si>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</si>
  <si>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</si>
  <si>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</si>
  <si>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</si>
  <si>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</si>
  <si>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</si>
  <si>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</si>
  <si>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</si>
  <si>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</si>
  <si>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</si>
  <si>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</si>
  <si>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</si>
  <si>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</si>
  <si>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</si>
  <si>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</si>
  <si>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</si>
  <si>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</si>
  <si>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</si>
  <si>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</si>
  <si>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</si>
  <si>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</si>
  <si>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</si>
  <si>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</si>
  <si>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</si>
  <si>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</si>
  <si>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</si>
  <si>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</si>
  <si>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</si>
  <si>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</si>
  <si>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</si>
  <si>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</si>
  <si>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</si>
  <si>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</si>
  <si>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</si>
  <si>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</si>
  <si>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</si>
  <si>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</si>
  <si>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</si>
  <si>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</si>
  <si>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</si>
  <si>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</si>
  <si>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</si>
  <si>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</si>
  <si>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</si>
  <si>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</si>
  <si>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</si>
  <si>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</si>
  <si>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</si>
  <si>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</si>
  <si>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</si>
  <si>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</si>
  <si>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</si>
  <si>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</si>
  <si>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</si>
  <si>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</si>
  <si>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</si>
  <si>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</si>
  <si>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</si>
  <si>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</si>
  <si>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</si>
  <si>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</si>
  <si>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</si>
  <si>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</si>
  <si>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</si>
  <si>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</si>
  <si>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</si>
  <si>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</si>
  <si>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</si>
  <si>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</si>
  <si>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</si>
  <si>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</si>
  <si>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</si>
  <si>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</si>
  <si>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</si>
  <si>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</si>
  <si>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</si>
  <si>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</si>
  <si>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</si>
  <si>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</si>
  <si>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</si>
  <si>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</si>
  <si>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</si>
  <si>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</si>
  <si>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</si>
  <si>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</si>
  <si>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</si>
  <si>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</si>
  <si>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</si>
  <si>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</si>
  <si>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</si>
  <si>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</si>
  <si>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</si>
  <si>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</si>
  <si>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</si>
  <si>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</si>
  <si>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</si>
  <si>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</si>
  <si>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</si>
  <si>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</si>
  <si>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</si>
  <si>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</si>
  <si>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</si>
  <si>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</si>
  <si>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</si>
  <si>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</si>
  <si>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</si>
  <si>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</si>
  <si>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</si>
  <si>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</si>
  <si>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</si>
  <si>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</si>
  <si>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</si>
  <si>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</si>
  <si>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</si>
  <si>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</si>
  <si>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</si>
  <si>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</si>
  <si>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</si>
  <si>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</si>
  <si>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</si>
  <si>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</si>
  <si>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</si>
  <si>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</si>
  <si>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</si>
  <si>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</si>
  <si>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</si>
  <si>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</si>
  <si>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</si>
  <si>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</si>
  <si>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</si>
  <si>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</si>
  <si>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</si>
  <si>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</si>
  <si>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</si>
  <si>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</si>
  <si>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</si>
  <si>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</si>
  <si>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</si>
  <si>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</si>
  <si>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</si>
  <si>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</si>
  <si>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</si>
  <si>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</si>
  <si>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</si>
  <si>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</si>
  <si>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</si>
  <si>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</si>
  <si>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</si>
  <si>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</si>
  <si>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</si>
  <si>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</si>
  <si>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</si>
  <si>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</si>
  <si>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</si>
  <si>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</si>
  <si>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</si>
  <si>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</si>
  <si>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</si>
  <si>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</si>
  <si>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</si>
  <si>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</si>
  <si>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</si>
  <si>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</si>
  <si>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</si>
  <si>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</si>
  <si>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</si>
  <si>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</si>
  <si>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</si>
  <si>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</si>
  <si>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</si>
  <si>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</si>
  <si>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</si>
  <si>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</si>
  <si>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</si>
  <si>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</si>
  <si>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</si>
  <si>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</si>
  <si>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</si>
  <si>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</si>
  <si>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</si>
  <si>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</si>
  <si>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</si>
  <si>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</si>
  <si>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</si>
  <si>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</si>
  <si>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</si>
  <si>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</si>
  <si>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</si>
  <si>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</si>
  <si>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</si>
  <si>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</si>
  <si>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</si>
  <si>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</si>
  <si>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</si>
  <si>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</si>
  <si>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</si>
  <si>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</si>
  <si>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</si>
  <si>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</si>
  <si>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</si>
  <si>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</si>
  <si>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</si>
  <si>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</si>
  <si>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</si>
  <si>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</si>
  <si>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</si>
  <si>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</si>
  <si>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</si>
  <si>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</si>
  <si>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</si>
  <si>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</si>
  <si>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</si>
  <si>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</si>
  <si>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</si>
  <si>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</si>
  <si>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</si>
  <si>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</si>
  <si>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</si>
  <si>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</si>
  <si>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</si>
  <si>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</si>
  <si>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</si>
  <si>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</si>
  <si>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</si>
  <si>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</si>
  <si>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</si>
  <si>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</si>
  <si>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</si>
  <si>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</si>
  <si>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</si>
  <si>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</si>
  <si>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</si>
  <si>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</si>
  <si>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</si>
  <si>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</si>
  <si>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</si>
  <si>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</si>
  <si>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</si>
  <si>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</si>
  <si>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</si>
  <si>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</si>
  <si>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</si>
  <si>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</si>
  <si>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</si>
  <si>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</si>
  <si>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</si>
  <si>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</si>
  <si>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</si>
  <si>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</si>
  <si>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</si>
  <si>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</si>
  <si>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</si>
  <si>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</si>
  <si>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</si>
  <si>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</si>
  <si>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</si>
  <si>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</si>
  <si>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</si>
  <si>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</si>
  <si>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</si>
  <si>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</si>
  <si>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</si>
  <si>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</si>
  <si>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</si>
  <si>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</si>
  <si>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</si>
  <si>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</si>
  <si>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</si>
  <si>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</si>
  <si>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</si>
  <si>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</si>
  <si>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</si>
  <si>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</si>
  <si>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</si>
  <si>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</si>
  <si>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</si>
  <si>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</si>
  <si>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</si>
  <si>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</si>
  <si>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</si>
  <si>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</si>
  <si>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</si>
  <si>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</si>
  <si>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</si>
  <si>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</si>
  <si>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</si>
  <si>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</si>
  <si>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</si>
  <si>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</si>
  <si>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</si>
  <si>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</si>
  <si>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</si>
  <si>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</si>
  <si>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</si>
  <si>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</si>
  <si>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</si>
  <si>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</si>
  <si>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</si>
  <si>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</si>
  <si>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</si>
  <si>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</si>
  <si>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</si>
  <si>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</si>
  <si>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</si>
  <si>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</si>
  <si>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</si>
  <si>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</si>
  <si>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</si>
  <si>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</si>
  <si>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</si>
  <si>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</si>
  <si>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</si>
  <si>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</si>
  <si>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</si>
  <si>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</si>
  <si>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</si>
  <si>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</si>
  <si>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</si>
  <si>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</si>
  <si>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</si>
  <si>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</si>
  <si>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</si>
  <si>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</si>
  <si>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</si>
  <si>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</si>
  <si>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</si>
  <si>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</si>
  <si>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</si>
  <si>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</si>
  <si>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</si>
  <si>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</si>
  <si>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</si>
  <si>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</si>
  <si>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</si>
  <si>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</si>
  <si>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</si>
  <si>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</si>
  <si>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</si>
  <si>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</si>
  <si>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</si>
  <si>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</si>
  <si>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</si>
  <si>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</si>
  <si>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</si>
  <si>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</si>
  <si>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</si>
  <si>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</si>
  <si>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</si>
  <si>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</si>
  <si>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</si>
  <si>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</si>
  <si>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</si>
  <si>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</si>
  <si>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</si>
  <si>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</si>
  <si>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</si>
  <si>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</si>
  <si>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</si>
  <si>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</si>
  <si>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</si>
  <si>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</si>
  <si>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</si>
  <si>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</si>
  <si>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</si>
  <si>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</si>
  <si>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</si>
  <si>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</si>
  <si>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</si>
  <si>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</si>
  <si>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</si>
  <si>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</si>
  <si>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</si>
  <si>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</si>
  <si>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</si>
  <si>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</si>
  <si>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</si>
  <si>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</si>
  <si>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</si>
  <si>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</si>
  <si>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</si>
  <si>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</si>
  <si>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</si>
  <si>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</si>
  <si>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</si>
  <si>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</si>
  <si>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</si>
  <si>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</si>
  <si>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</si>
  <si>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</si>
  <si>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</si>
  <si>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</si>
  <si>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</si>
  <si>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</si>
  <si>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</si>
  <si>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</si>
  <si>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</si>
  <si>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</si>
  <si>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</si>
  <si>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</si>
  <si>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</si>
  <si>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</si>
  <si>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</si>
  <si>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</si>
  <si>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</si>
  <si>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</si>
  <si>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</si>
  <si>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</si>
  <si>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</si>
  <si>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</si>
  <si>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</si>
  <si>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</si>
  <si>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</si>
  <si>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</si>
  <si>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</si>
  <si>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</si>
  <si>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</si>
  <si>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</si>
  <si>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</si>
  <si>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</si>
  <si>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</si>
  <si>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</si>
  <si>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</si>
  <si>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</si>
  <si>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</si>
  <si>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</si>
  <si>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</si>
  <si>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</si>
  <si>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</si>
  <si>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</si>
  <si>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</si>
  <si>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</si>
  <si>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</si>
  <si>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</si>
  <si>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</si>
  <si>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</si>
  <si>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</si>
  <si>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</si>
  <si>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</si>
  <si>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</si>
  <si>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</si>
  <si>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</si>
  <si>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</si>
  <si>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</si>
  <si>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</si>
  <si>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</si>
  <si>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</si>
  <si>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</si>
  <si>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</si>
  <si>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</si>
  <si>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</si>
  <si>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</si>
  <si>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</si>
  <si>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</si>
  <si>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</si>
  <si>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</si>
  <si>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</si>
  <si>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</si>
  <si>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</si>
  <si>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</si>
  <si>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</si>
  <si>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</si>
  <si>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</si>
  <si>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</si>
  <si>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</si>
  <si>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</si>
  <si>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</si>
  <si>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</si>
  <si>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</si>
  <si>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</si>
  <si>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</si>
  <si>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</si>
  <si>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</si>
  <si>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</si>
  <si>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</si>
  <si>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</si>
  <si>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</si>
  <si>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</si>
  <si>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</si>
  <si>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</si>
  <si>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</si>
  <si>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</si>
  <si>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</si>
  <si>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</si>
  <si>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</si>
  <si>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</si>
  <si>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</si>
  <si>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</si>
  <si>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</si>
  <si>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</si>
  <si>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</si>
  <si>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</si>
  <si>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</si>
  <si>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</si>
  <si>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</si>
  <si>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</si>
  <si>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</si>
  <si>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</si>
  <si>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</si>
  <si>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</si>
  <si>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</si>
  <si>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</si>
  <si>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</si>
  <si>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</si>
  <si>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</si>
  <si>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</si>
  <si>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</si>
  <si>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</si>
  <si>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</si>
  <si>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</si>
  <si>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</si>
  <si>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</si>
  <si>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</si>
  <si>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</si>
  <si>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</si>
  <si>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</si>
  <si>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</si>
  <si>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</si>
  <si>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</si>
  <si>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</si>
  <si>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</si>
  <si>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</si>
  <si>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</si>
  <si>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</si>
  <si>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</si>
  <si>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</si>
  <si>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</si>
  <si>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</si>
  <si>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</si>
  <si>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</si>
  <si>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</si>
  <si>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</si>
  <si>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</si>
  <si>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</si>
  <si>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</si>
  <si>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</si>
  <si>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</si>
  <si>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</si>
  <si>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</si>
  <si>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</si>
  <si>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</si>
  <si>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</si>
  <si>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</si>
  <si>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</si>
  <si>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</si>
  <si>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</si>
  <si>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</si>
  <si>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</si>
  <si>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</si>
  <si>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</si>
  <si>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</si>
  <si>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</si>
  <si>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</si>
  <si>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</si>
  <si>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</si>
  <si>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</si>
  <si>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</si>
  <si>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</si>
  <si>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</si>
  <si>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</si>
  <si>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</si>
  <si>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</si>
  <si>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</si>
  <si>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</si>
  <si>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</si>
  <si>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</si>
  <si>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</si>
  <si>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</si>
  <si>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</si>
  <si>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</si>
  <si>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</si>
  <si>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</si>
  <si>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</si>
  <si>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</si>
  <si>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</si>
  <si>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</si>
  <si>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</si>
  <si>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</si>
  <si>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</si>
  <si>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</si>
  <si>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</si>
  <si>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</si>
  <si>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</si>
  <si>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</si>
  <si>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</si>
  <si>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</si>
  <si>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</si>
  <si>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</si>
  <si>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</si>
  <si>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</si>
  <si>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</si>
  <si>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</si>
  <si>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</si>
  <si>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</si>
  <si>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</si>
  <si>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</si>
  <si>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</si>
  <si>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</si>
  <si>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</si>
  <si>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</si>
  <si>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</si>
  <si>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</si>
  <si>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</si>
  <si>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</si>
  <si>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</si>
  <si>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</si>
  <si>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</si>
  <si>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</si>
  <si>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</si>
  <si>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</si>
  <si>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</si>
  <si>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</si>
  <si>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</si>
  <si>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</si>
  <si>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</si>
  <si>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</si>
  <si>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</si>
  <si>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</si>
  <si>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</si>
  <si>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</si>
  <si>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</si>
  <si>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</si>
  <si>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</si>
  <si>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</si>
  <si>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</si>
  <si>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</si>
  <si>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</si>
  <si>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</si>
  <si>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</si>
  <si>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</si>
  <si>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</si>
  <si>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</si>
  <si>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</si>
  <si>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</si>
  <si>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</si>
  <si>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</si>
  <si>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</si>
  <si>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</si>
  <si>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</si>
  <si>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</si>
  <si>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</si>
  <si>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</si>
  <si>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</si>
  <si>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</si>
  <si>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</si>
  <si>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</si>
  <si>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</si>
  <si>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</si>
  <si>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</si>
  <si>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</si>
  <si>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</si>
  <si>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</si>
  <si>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</si>
  <si>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</si>
  <si>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</si>
  <si>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</si>
  <si>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</si>
  <si>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</si>
  <si>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</si>
  <si>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</si>
  <si>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</si>
  <si>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</si>
  <si>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</si>
  <si>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</si>
  <si>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</si>
  <si>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</si>
  <si>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</si>
  <si>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</si>
  <si>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</si>
  <si>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</si>
  <si>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</si>
  <si>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</si>
  <si>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</si>
  <si>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</si>
  <si>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</si>
  <si>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</si>
  <si>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</si>
  <si>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</si>
  <si>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</si>
  <si>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</si>
  <si>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</si>
  <si>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</si>
  <si>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</si>
  <si>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</si>
  <si>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</si>
  <si>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</si>
  <si>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</si>
  <si>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</si>
  <si>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</si>
  <si>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</si>
  <si>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</si>
  <si>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</si>
  <si>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</si>
  <si>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</si>
  <si>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</si>
  <si>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</si>
  <si>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</si>
  <si>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</si>
  <si>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</si>
  <si>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</si>
  <si>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</si>
  <si>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</si>
  <si>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</si>
  <si>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</si>
  <si>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</si>
  <si>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</si>
  <si>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</si>
  <si>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</si>
  <si>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</si>
  <si>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</si>
  <si>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</si>
  <si>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</si>
  <si>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</si>
  <si>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</si>
  <si>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</si>
  <si>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</si>
  <si>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</si>
  <si>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</si>
  <si>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</si>
  <si>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</si>
  <si>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</si>
  <si>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</si>
  <si>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</si>
  <si>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</si>
  <si>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</si>
  <si>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</si>
  <si>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</si>
  <si>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</si>
  <si>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</si>
  <si>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</si>
  <si>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</si>
  <si>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</si>
  <si>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</si>
  <si>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</si>
  <si>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</si>
  <si>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</si>
  <si>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</si>
  <si>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</si>
  <si>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</si>
  <si>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</si>
  <si>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</si>
  <si>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</si>
  <si>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</si>
  <si>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</si>
  <si>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</si>
  <si>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</si>
  <si>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</si>
  <si>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</si>
  <si>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</si>
  <si>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</si>
  <si>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</si>
  <si>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</si>
  <si>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</si>
  <si>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</si>
  <si>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</si>
  <si>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</si>
  <si>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</si>
  <si>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</si>
  <si>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</si>
  <si>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</si>
  <si>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</si>
  <si>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</si>
  <si>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</si>
  <si>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</si>
  <si>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</si>
  <si>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</si>
  <si>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</si>
  <si>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</si>
  <si>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</si>
  <si>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</si>
  <si>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</si>
  <si>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</si>
  <si>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</si>
  <si>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</si>
  <si>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</si>
  <si>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</si>
  <si>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</si>
  <si>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</si>
  <si>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</si>
  <si>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</si>
  <si>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</si>
  <si>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</si>
  <si>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</si>
  <si>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</si>
  <si>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</si>
  <si>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</si>
  <si>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</si>
  <si>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</si>
  <si>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</si>
  <si>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</si>
  <si>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</si>
  <si>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</si>
  <si>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</si>
  <si>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</si>
  <si>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</si>
  <si>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</si>
  <si>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</si>
  <si>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</si>
  <si>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</si>
  <si>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</si>
  <si>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</si>
  <si>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</si>
  <si>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</si>
  <si>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</si>
  <si>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</si>
  <si>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</si>
  <si>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</si>
  <si>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</si>
  <si>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</si>
  <si>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</si>
  <si>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</si>
  <si>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</si>
  <si>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</si>
  <si>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</si>
  <si>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</si>
  <si>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</si>
  <si>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</si>
  <si>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</si>
  <si>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</si>
  <si>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</si>
  <si>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</si>
  <si>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</si>
  <si>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</si>
  <si>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</si>
  <si>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</si>
  <si>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</si>
  <si>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</si>
  <si>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</si>
  <si>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</si>
  <si>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</si>
  <si>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</si>
  <si>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</si>
  <si>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</si>
  <si>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</si>
  <si>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</si>
  <si>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</si>
  <si>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</si>
  <si>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</si>
  <si>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</si>
  <si>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</si>
  <si>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</si>
  <si>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</si>
  <si>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</si>
  <si>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</si>
  <si>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</si>
  <si>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</si>
  <si>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</si>
  <si>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</si>
  <si>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</si>
  <si>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</si>
  <si>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</si>
  <si>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</si>
  <si>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</si>
  <si>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</si>
  <si>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</si>
  <si>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</si>
  <si>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</si>
  <si>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</si>
  <si>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</si>
  <si>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</si>
  <si>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</si>
  <si>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</si>
  <si>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</si>
  <si>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</si>
  <si>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</si>
  <si>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</si>
  <si>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</si>
  <si>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</si>
  <si>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</si>
  <si>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</si>
  <si>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</si>
  <si>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</si>
  <si>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</si>
  <si>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</si>
  <si>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</si>
  <si>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</si>
  <si>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</si>
  <si>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</si>
  <si>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</si>
  <si>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</si>
  <si>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</si>
  <si>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</si>
  <si>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</si>
  <si>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</si>
  <si>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</si>
  <si>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</si>
  <si>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</si>
  <si>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</si>
  <si>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</si>
  <si>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</si>
  <si>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</si>
  <si>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</si>
  <si>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</si>
  <si>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</si>
  <si>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</si>
  <si>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</si>
  <si>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</si>
  <si>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</si>
  <si>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</si>
  <si>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</si>
  <si>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</si>
  <si>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</si>
  <si>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</si>
  <si>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</si>
  <si>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</si>
  <si>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</si>
  <si>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</si>
  <si>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</si>
  <si>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</si>
  <si>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</si>
  <si>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</si>
  <si>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</si>
  <si>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</si>
  <si>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</si>
  <si>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</si>
  <si>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</si>
  <si>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</si>
  <si>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</si>
  <si>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</si>
  <si>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</si>
  <si>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</si>
  <si>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</si>
  <si>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</si>
  <si>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</si>
  <si>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</si>
  <si>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</si>
  <si>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</si>
  <si>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</si>
  <si>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</si>
  <si>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</si>
  <si>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</si>
  <si>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</si>
  <si>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</si>
  <si>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</si>
  <si>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</si>
  <si>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</si>
  <si>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</si>
  <si>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</si>
  <si>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</si>
  <si>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</si>
  <si>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</si>
  <si>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</si>
  <si>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</si>
  <si>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</si>
  <si>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</si>
  <si>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</si>
  <si>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</si>
  <si>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</si>
  <si>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</si>
  <si>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</si>
  <si>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</si>
  <si>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</si>
  <si>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</si>
  <si>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</si>
  <si>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</si>
  <si>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</si>
  <si>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</si>
  <si>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</si>
  <si>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</si>
  <si>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</si>
  <si>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</si>
  <si>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</si>
  <si>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</si>
  <si>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</si>
  <si>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</si>
  <si>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</si>
  <si>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</si>
  <si>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</si>
  <si>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</si>
  <si>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</si>
  <si>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</si>
  <si>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</si>
  <si>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</si>
  <si>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</si>
  <si>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</si>
  <si>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</si>
  <si>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</si>
  <si>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</si>
  <si>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</si>
  <si>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</si>
  <si>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</si>
  <si>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</si>
  <si>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</si>
  <si>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</si>
  <si>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</si>
  <si>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</si>
  <si>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</si>
  <si>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</si>
  <si>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</si>
  <si>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</si>
  <si>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</si>
  <si>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</si>
  <si>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</si>
  <si>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</si>
  <si>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</si>
  <si>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</si>
  <si>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</si>
  <si>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</si>
  <si>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</si>
  <si>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</si>
  <si>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</si>
  <si>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</si>
  <si>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</si>
  <si>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</si>
  <si>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</si>
  <si>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</si>
  <si>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</si>
  <si>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</si>
  <si>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</si>
  <si>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</si>
  <si>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</si>
  <si>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</si>
  <si>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</si>
  <si>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</si>
  <si>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</si>
  <si>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</si>
  <si>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</si>
  <si>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</si>
  <si>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</si>
  <si>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</si>
  <si>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</si>
  <si>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</si>
  <si>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</si>
  <si>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</si>
  <si>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</si>
  <si>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</si>
  <si>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</si>
  <si>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</si>
  <si>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</si>
  <si>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</si>
  <si>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</si>
  <si>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</si>
  <si>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</si>
  <si>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</si>
  <si>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</si>
  <si>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</si>
  <si>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</si>
  <si>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</si>
  <si>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</si>
  <si>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</si>
  <si>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</si>
  <si>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</si>
  <si>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</si>
  <si>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</si>
  <si>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</si>
  <si>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</si>
  <si>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</si>
  <si>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</si>
  <si>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</si>
  <si>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</si>
  <si>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</si>
  <si>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</si>
  <si>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</si>
  <si>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</si>
  <si>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</si>
  <si>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</si>
  <si>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</si>
  <si>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</si>
  <si>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</si>
  <si>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</si>
  <si>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</si>
  <si>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</si>
  <si>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</si>
  <si>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</si>
  <si>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</si>
  <si>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</si>
  <si>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</si>
  <si>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</si>
  <si>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</si>
  <si>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</si>
  <si>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</si>
  <si>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</si>
  <si>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</si>
  <si>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</si>
  <si>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</si>
  <si>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</si>
  <si>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</si>
  <si>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</si>
  <si>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</si>
  <si>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</si>
  <si>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</si>
  <si>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</si>
  <si>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</si>
  <si>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</si>
  <si>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</si>
  <si>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</si>
  <si>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</si>
  <si>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</si>
  <si>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</si>
  <si>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</si>
  <si>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</si>
  <si>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</si>
  <si>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</si>
  <si>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</si>
  <si>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</si>
  <si>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</si>
  <si>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</si>
  <si>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</si>
  <si>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</si>
  <si>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</si>
  <si>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</si>
  <si>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</si>
  <si>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</si>
  <si>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</si>
  <si>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</si>
  <si>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</si>
  <si>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</si>
  <si>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</si>
  <si>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</si>
  <si>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</si>
  <si>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</si>
  <si>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</si>
  <si>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</si>
  <si>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</si>
  <si>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</si>
  <si>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</si>
  <si>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</si>
  <si>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</si>
  <si>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</si>
  <si>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</si>
  <si>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</si>
  <si>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</si>
  <si>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</si>
  <si>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</si>
  <si>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</si>
  <si>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</si>
  <si>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</si>
  <si>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</si>
  <si>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</si>
  <si>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</si>
  <si>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</si>
  <si>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</si>
  <si>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</si>
  <si>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</si>
  <si>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</si>
  <si>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</si>
  <si>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</si>
  <si>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</si>
  <si>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</si>
  <si>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</si>
  <si>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</si>
  <si>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</si>
  <si>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</si>
  <si>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</si>
  <si>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</si>
  <si>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</si>
  <si>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</si>
  <si>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</si>
  <si>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</si>
  <si>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</si>
  <si>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</si>
  <si>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</si>
  <si>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</si>
  <si>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</si>
  <si>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</si>
  <si>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</si>
  <si>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</si>
  <si>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</si>
  <si>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</si>
  <si>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</si>
  <si>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</si>
  <si>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</si>
  <si>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</si>
  <si>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</si>
  <si>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</si>
  <si>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</si>
  <si>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</si>
  <si>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</si>
  <si>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</si>
  <si>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</si>
  <si>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</si>
  <si>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</si>
  <si>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</si>
  <si>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</si>
  <si>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</si>
  <si>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</si>
  <si>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</si>
  <si>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</si>
  <si>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</si>
  <si>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</si>
  <si>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</si>
  <si>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</si>
  <si>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</si>
  <si>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</si>
  <si>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</si>
  <si>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</si>
  <si>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</si>
  <si>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</si>
  <si>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</si>
  <si>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</si>
  <si>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</si>
  <si>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</si>
  <si>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</si>
  <si>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</si>
  <si>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</si>
  <si>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</si>
  <si>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</si>
  <si>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</si>
  <si>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</si>
  <si>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</si>
  <si>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</si>
  <si>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</si>
  <si>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</si>
  <si>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</si>
  <si>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</si>
  <si>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</si>
  <si>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</si>
  <si>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</si>
  <si>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</si>
  <si>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</si>
  <si>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</si>
  <si>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</si>
  <si>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</si>
  <si>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</si>
  <si>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</si>
  <si>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</si>
  <si>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</si>
  <si>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</si>
  <si>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</si>
  <si>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</si>
  <si>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</si>
  <si>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</si>
  <si>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</si>
  <si>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</si>
  <si>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</si>
  <si>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</si>
  <si>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</si>
  <si>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</si>
  <si>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</si>
  <si>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</si>
  <si>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</si>
  <si>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</si>
  <si>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</si>
  <si>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</si>
  <si>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</si>
  <si>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</si>
  <si>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</si>
  <si>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</si>
  <si>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</si>
  <si>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</si>
  <si>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</si>
  <si>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</si>
  <si>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</si>
  <si>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</si>
  <si>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</si>
  <si>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</si>
  <si>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</si>
  <si>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</si>
  <si>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</si>
  <si>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</si>
  <si>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</si>
  <si>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</si>
  <si>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</si>
  <si>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</si>
  <si>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</si>
  <si>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</si>
  <si>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</si>
  <si>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</si>
  <si>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</si>
  <si>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</si>
  <si>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</si>
  <si>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</si>
  <si>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</si>
  <si>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</si>
  <si>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</si>
  <si>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</si>
  <si>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</si>
  <si>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</si>
  <si>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</si>
  <si>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</si>
  <si>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</si>
  <si>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</si>
  <si>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</si>
  <si>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</si>
  <si>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</si>
  <si>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</si>
  <si>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</si>
  <si>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</si>
  <si>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</si>
  <si>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</si>
  <si>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</si>
  <si>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</si>
  <si>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</si>
  <si>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</si>
  <si>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</si>
  <si>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</si>
  <si>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</si>
  <si>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</si>
  <si>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</si>
  <si>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</si>
  <si>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</si>
  <si>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</si>
  <si>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</si>
  <si>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</si>
  <si>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</si>
  <si>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</si>
  <si>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</si>
  <si>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</si>
  <si>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</si>
  <si>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</si>
  <si>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</si>
  <si>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</si>
  <si>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</si>
  <si>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</si>
  <si>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</si>
  <si>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</si>
  <si>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</si>
  <si>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</si>
  <si>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</si>
  <si>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</si>
  <si>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</si>
  <si>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</si>
  <si>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</si>
  <si>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</si>
  <si>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</si>
  <si>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</si>
  <si>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</si>
  <si>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</si>
  <si>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</si>
  <si>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</si>
  <si>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</si>
  <si>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</si>
  <si>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</si>
  <si>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</si>
  <si>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</si>
  <si>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</si>
  <si>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</si>
  <si>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</si>
  <si>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</si>
  <si>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</si>
  <si>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</si>
  <si>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</si>
  <si>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</si>
  <si>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</si>
  <si>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</si>
  <si>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</si>
  <si>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</si>
  <si>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</si>
  <si>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</si>
  <si>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</si>
  <si>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</si>
  <si>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</si>
  <si>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</si>
  <si>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</si>
  <si>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</si>
  <si>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</si>
  <si>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</si>
  <si>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</si>
  <si>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</si>
  <si>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</si>
  <si>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</si>
  <si>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</si>
  <si>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</si>
  <si>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</si>
  <si>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</si>
  <si>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</si>
  <si>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</si>
  <si>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</si>
  <si>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</si>
  <si>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</si>
  <si>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</si>
  <si>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</si>
  <si>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</si>
  <si>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</si>
  <si>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</si>
  <si>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</si>
  <si>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</si>
  <si>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</si>
  <si>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</si>
  <si>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</si>
  <si>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</si>
  <si>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</si>
  <si>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</si>
  <si>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</si>
  <si>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</si>
  <si>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</si>
  <si>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</si>
  <si>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</si>
  <si>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</si>
  <si>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</si>
  <si>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</si>
  <si>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</si>
  <si>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</si>
  <si>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</si>
  <si>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</si>
  <si>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</si>
  <si>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</si>
  <si>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</si>
  <si>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</si>
  <si>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</si>
  <si>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</si>
  <si>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</si>
  <si>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</si>
  <si>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</si>
  <si>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</si>
  <si>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</si>
  <si>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</si>
  <si>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</si>
  <si>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</si>
  <si>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</si>
  <si>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</si>
  <si>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</si>
  <si>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</si>
  <si>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</si>
  <si>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</si>
  <si>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</si>
  <si>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</si>
  <si>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</si>
  <si>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</si>
  <si>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</si>
  <si>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</si>
  <si>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</si>
  <si>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</si>
  <si>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</si>
  <si>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</si>
  <si>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</si>
  <si>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</si>
  <si>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</si>
  <si>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</si>
  <si>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</si>
  <si>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</si>
  <si>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</si>
  <si>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</si>
  <si>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</si>
  <si>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</si>
  <si>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</si>
  <si>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</si>
  <si>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</si>
  <si>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</si>
  <si>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</si>
  <si>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</si>
  <si>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</si>
  <si>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</si>
  <si>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</si>
  <si>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</si>
  <si>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</si>
  <si>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</si>
  <si>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</si>
  <si>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</si>
  <si>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</si>
  <si>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</si>
  <si>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</si>
  <si>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</si>
  <si>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</si>
  <si>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</si>
  <si>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</si>
  <si>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</si>
  <si>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</si>
  <si>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</si>
  <si>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</si>
  <si>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</si>
  <si>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</si>
  <si>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</si>
  <si>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</si>
  <si>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</si>
  <si>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</si>
  <si>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</si>
  <si>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</si>
  <si>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</si>
  <si>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</si>
  <si>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</si>
  <si>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</si>
  <si>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</si>
  <si>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</si>
  <si>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</si>
  <si>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</si>
  <si>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</si>
  <si>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</si>
  <si>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</si>
  <si>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</si>
  <si>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</si>
  <si>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</si>
  <si>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</si>
  <si>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</si>
  <si>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</si>
  <si>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</si>
  <si>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</si>
  <si>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</si>
  <si>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</si>
  <si>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</si>
  <si>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</si>
  <si>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</si>
  <si>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</si>
  <si>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</si>
  <si>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</si>
  <si>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</si>
  <si>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</si>
  <si>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</si>
  <si>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</si>
  <si>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</si>
  <si>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</si>
  <si>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</si>
  <si>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</si>
  <si>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</si>
  <si>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</si>
  <si>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</si>
  <si>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</si>
  <si>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</si>
  <si>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</si>
  <si>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</si>
  <si>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</si>
  <si>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</si>
  <si>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</si>
  <si>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</si>
  <si>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</si>
  <si>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</si>
  <si>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</si>
  <si>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</si>
  <si>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</si>
  <si>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</si>
  <si>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</si>
  <si>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</si>
  <si>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</si>
  <si>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</si>
  <si>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</si>
  <si>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</si>
  <si>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</si>
  <si>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</si>
  <si>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</si>
  <si>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</si>
  <si>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</si>
  <si>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</si>
  <si>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</si>
  <si>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</si>
  <si>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</si>
  <si>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</si>
  <si>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</si>
  <si>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</si>
  <si>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</si>
  <si>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</si>
  <si>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</si>
  <si>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</si>
  <si>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</si>
  <si>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</si>
  <si>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</si>
  <si>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</si>
  <si>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</si>
  <si>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</si>
  <si>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</si>
  <si>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</si>
  <si>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</si>
  <si>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</si>
  <si>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</si>
  <si>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</si>
  <si>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</si>
  <si>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</si>
  <si>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</si>
  <si>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</si>
  <si>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</si>
  <si>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</si>
  <si>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</si>
  <si>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</si>
  <si>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</si>
  <si>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</si>
  <si>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</si>
  <si>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</si>
  <si>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</si>
  <si>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</si>
  <si>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</si>
  <si>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</si>
  <si>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</si>
  <si>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</si>
  <si>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</si>
  <si>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</si>
  <si>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</si>
  <si>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</si>
  <si>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</si>
  <si>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</si>
  <si>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</si>
  <si>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</si>
  <si>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</si>
  <si>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</si>
  <si>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</si>
  <si>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</si>
  <si>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</si>
  <si>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</si>
  <si>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</si>
  <si>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</si>
  <si>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</si>
  <si>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</si>
  <si>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</si>
  <si>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</si>
  <si>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</si>
  <si>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</si>
  <si>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</si>
  <si>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</si>
  <si>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</si>
  <si>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</si>
  <si>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</si>
  <si>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</si>
  <si>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</si>
  <si>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</si>
  <si>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</si>
  <si>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</si>
  <si>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</si>
  <si>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</si>
  <si>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</si>
  <si>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</si>
  <si>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</si>
  <si>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</si>
  <si>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</si>
  <si>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</si>
  <si>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</si>
  <si>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</si>
  <si>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</si>
  <si>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</si>
  <si>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</si>
  <si>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</si>
  <si>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</si>
  <si>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</si>
  <si>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</si>
  <si>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</si>
  <si>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</si>
  <si>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</si>
  <si>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</si>
  <si>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</si>
  <si>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</si>
  <si>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</si>
  <si>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</si>
  <si>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</si>
  <si>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</si>
  <si>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</si>
  <si>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</si>
  <si>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</si>
  <si>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</si>
  <si>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</si>
  <si>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</si>
  <si>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</si>
  <si>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</si>
  <si>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</si>
  <si>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</si>
  <si>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</si>
  <si>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</si>
  <si>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</si>
  <si>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</si>
  <si>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</si>
  <si>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</si>
  <si>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</si>
  <si>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</si>
  <si>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</si>
  <si>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</si>
  <si>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</si>
  <si>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</si>
  <si>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</si>
  <si>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</si>
  <si>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</si>
  <si>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</si>
  <si>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</si>
  <si>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</si>
  <si>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</si>
  <si>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</si>
  <si>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</si>
  <si>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</si>
  <si>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</si>
  <si>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</si>
  <si>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</si>
  <si>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</si>
  <si>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</si>
  <si>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</si>
  <si>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</si>
  <si>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</si>
  <si>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</si>
  <si>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</si>
  <si>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</si>
  <si>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</si>
  <si>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</si>
  <si>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</si>
  <si>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</si>
  <si>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</si>
  <si>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</si>
  <si>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</si>
  <si>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</si>
  <si>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</si>
  <si>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</si>
  <si>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</si>
  <si>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</si>
  <si>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</si>
  <si>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</si>
  <si>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</si>
  <si>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</si>
  <si>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</si>
  <si>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</si>
  <si>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</si>
  <si>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</si>
  <si>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</si>
  <si>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</si>
  <si>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</si>
  <si>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</si>
  <si>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</si>
  <si>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</si>
  <si>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</si>
  <si>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</si>
  <si>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</si>
  <si>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</si>
  <si>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</si>
  <si>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</si>
  <si>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</si>
  <si>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</si>
  <si>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</si>
  <si>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</si>
  <si>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</si>
  <si>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</si>
  <si>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</si>
  <si>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</si>
  <si>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</si>
  <si>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</si>
  <si>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</si>
  <si>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</si>
  <si>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</si>
  <si>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</si>
  <si>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</si>
  <si>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</si>
  <si>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</si>
  <si>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</si>
  <si>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</si>
  <si>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</si>
  <si>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</si>
  <si>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</si>
  <si>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</si>
  <si>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</si>
  <si>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</si>
  <si>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</si>
  <si>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</si>
  <si>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</si>
  <si>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</si>
  <si>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</si>
  <si>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</si>
  <si>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</si>
  <si>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</si>
  <si>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</si>
  <si>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</si>
  <si>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</si>
  <si>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</si>
  <si>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</si>
  <si>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</si>
  <si>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</si>
  <si>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</si>
  <si>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</si>
  <si>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</si>
  <si>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</si>
  <si>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</si>
  <si>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</si>
  <si>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</si>
  <si>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</si>
  <si>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</si>
  <si>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</si>
  <si>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</si>
  <si>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</si>
  <si>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</si>
  <si>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</si>
  <si>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</si>
  <si>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</si>
  <si>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</si>
  <si>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</si>
  <si>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</si>
  <si>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</si>
  <si>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</si>
  <si>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</si>
  <si>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</si>
  <si>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</si>
  <si>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</si>
  <si>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</si>
  <si>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</si>
  <si>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</si>
  <si>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</si>
  <si>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</si>
  <si>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</si>
  <si>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</si>
  <si>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</si>
  <si>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</si>
  <si>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</si>
  <si>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</si>
  <si>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</si>
  <si>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</si>
  <si>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</si>
  <si>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</si>
  <si>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</si>
  <si>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</si>
  <si>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</si>
  <si>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</si>
  <si>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</si>
  <si>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</si>
  <si>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</si>
  <si>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</si>
  <si>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</si>
  <si>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</si>
  <si>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</si>
  <si>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</si>
  <si>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</si>
  <si>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</si>
  <si>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</si>
  <si>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</si>
  <si>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</si>
  <si>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</si>
  <si>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</si>
  <si>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</si>
  <si>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</si>
  <si>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</si>
  <si>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</si>
  <si>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</si>
  <si>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</si>
  <si>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</si>
  <si>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</si>
  <si>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</si>
  <si>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</si>
  <si>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</si>
  <si>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</si>
  <si>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</si>
  <si>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</si>
  <si>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</si>
  <si>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</si>
  <si>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</si>
  <si>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</si>
  <si>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</si>
  <si>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</si>
  <si>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</si>
  <si>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</si>
  <si>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</si>
  <si>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</si>
  <si>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</si>
  <si>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</si>
  <si>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</si>
  <si>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</si>
  <si>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</si>
  <si>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</si>
  <si>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</si>
  <si>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</si>
  <si>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</si>
  <si>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</si>
  <si>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</si>
  <si>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</si>
  <si>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</si>
  <si>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</si>
  <si>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</si>
  <si>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</si>
  <si>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</si>
  <si>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</si>
  <si>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</si>
  <si>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</si>
  <si>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</si>
  <si>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</si>
  <si>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</si>
  <si>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</si>
  <si>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</si>
  <si>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</si>
  <si>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</si>
  <si>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</si>
  <si>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</si>
  <si>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</si>
  <si>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</si>
  <si>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</si>
  <si>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</si>
  <si>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</si>
  <si>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</si>
  <si>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</si>
  <si>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</si>
  <si>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</si>
  <si>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</si>
  <si>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</si>
  <si>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</si>
  <si>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</si>
  <si>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</si>
  <si>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</si>
  <si>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</si>
  <si>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</si>
  <si>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</si>
  <si>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</si>
  <si>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</si>
  <si>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</si>
  <si>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</si>
  <si>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</si>
  <si>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</si>
  <si>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</si>
  <si>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</si>
  <si>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</si>
  <si>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</si>
  <si>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</si>
  <si>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</si>
  <si>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</si>
  <si>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</si>
  <si>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</si>
  <si>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</si>
  <si>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</si>
  <si>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</si>
  <si>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</si>
  <si>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</si>
  <si>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</si>
  <si>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</si>
  <si>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</si>
  <si>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</si>
  <si>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</si>
  <si>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</si>
  <si>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</si>
  <si>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</si>
  <si>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</si>
  <si>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</si>
  <si>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</si>
  <si>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</si>
  <si>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</si>
  <si>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</si>
  <si>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</si>
  <si>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</si>
  <si>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</si>
  <si>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</si>
  <si>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</si>
  <si>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</si>
  <si>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</si>
  <si>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</si>
  <si>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</si>
  <si>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</si>
  <si>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</si>
  <si>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</si>
  <si>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</si>
  <si>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</si>
  <si>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</si>
  <si>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</si>
  <si>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</si>
  <si>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</si>
  <si>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</si>
  <si>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</si>
  <si>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</si>
  <si>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</si>
  <si>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</si>
  <si>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</si>
  <si>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</si>
  <si>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</si>
  <si>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</si>
  <si>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</si>
  <si>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</si>
  <si>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</si>
  <si>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</si>
  <si>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</si>
  <si>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</si>
  <si>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</si>
  <si>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</si>
  <si>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</si>
  <si>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</si>
  <si>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</si>
  <si>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</si>
  <si>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</si>
  <si>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</si>
  <si>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</si>
  <si>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</si>
  <si>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</si>
  <si>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</si>
  <si>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</si>
  <si>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</si>
  <si>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</si>
  <si>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</si>
  <si>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</si>
  <si>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</si>
  <si>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</si>
  <si>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</si>
  <si>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</si>
  <si>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</si>
  <si>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</si>
  <si>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</si>
  <si>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</si>
  <si>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</si>
  <si>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</si>
  <si>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</si>
  <si>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</si>
  <si>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</si>
  <si>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</si>
  <si>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</si>
  <si>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</si>
  <si>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</si>
  <si>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</si>
  <si>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</si>
  <si>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</si>
  <si>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</si>
  <si>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</si>
  <si>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</si>
  <si>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</si>
  <si>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</si>
  <si>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</si>
  <si>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</si>
  <si>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</si>
  <si>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</si>
  <si>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</si>
  <si>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</si>
  <si>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</si>
  <si>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</si>
  <si>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</si>
  <si>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</si>
  <si>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</si>
  <si>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</si>
  <si>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</si>
  <si>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</si>
  <si>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</si>
  <si>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</si>
  <si>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</si>
  <si>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</si>
  <si>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</si>
  <si>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</si>
  <si>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</si>
  <si>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</si>
  <si>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</si>
  <si>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</si>
  <si>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</si>
  <si>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</si>
  <si>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</si>
  <si>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</si>
  <si>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</si>
  <si>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</si>
  <si>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</si>
  <si>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</si>
  <si>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</si>
  <si>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</si>
  <si>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</si>
  <si>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</si>
  <si>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</si>
  <si>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</si>
  <si>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</si>
  <si>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</si>
  <si>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</si>
  <si>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</si>
  <si>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</si>
  <si>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</si>
  <si>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</si>
  <si>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</si>
  <si>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</si>
  <si>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</si>
  <si>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</si>
  <si>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</si>
  <si>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</si>
  <si>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</si>
  <si>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</si>
  <si>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</si>
  <si>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</si>
  <si>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</si>
  <si>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</si>
  <si>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</si>
  <si>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</si>
  <si>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</si>
  <si>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</si>
  <si>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</si>
  <si>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</si>
  <si>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</si>
  <si>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</si>
  <si>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</si>
  <si>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</si>
  <si>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</si>
  <si>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</si>
  <si>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</si>
  <si>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</si>
  <si>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</si>
  <si>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</si>
  <si>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</si>
  <si>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</si>
  <si>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</si>
  <si>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</si>
  <si>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</si>
  <si>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</si>
  <si>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</si>
  <si>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</si>
  <si>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</si>
  <si>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</si>
  <si>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</si>
  <si>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</si>
  <si>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</si>
  <si>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</si>
  <si>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</si>
  <si>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</si>
  <si>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</si>
  <si>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</si>
  <si>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</si>
  <si>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</si>
  <si>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</si>
  <si>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</si>
  <si>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</si>
  <si>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</si>
  <si>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</si>
  <si>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</si>
  <si>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</si>
  <si>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</si>
  <si>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</si>
  <si>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</si>
  <si>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</si>
  <si>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</si>
  <si>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</si>
  <si>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</si>
  <si>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</si>
  <si>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</si>
  <si>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</si>
  <si>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</si>
  <si>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</si>
  <si>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</si>
  <si>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</si>
  <si>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</si>
  <si>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</si>
  <si>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</si>
  <si>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</si>
  <si>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</si>
  <si>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</si>
  <si>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</si>
  <si>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</si>
  <si>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</si>
  <si>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</si>
  <si>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</si>
  <si>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</si>
  <si>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</si>
  <si>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</si>
  <si>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</si>
  <si>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</si>
  <si>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</si>
  <si>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</si>
  <si>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</si>
  <si>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</si>
  <si>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</si>
  <si>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</si>
  <si>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</si>
  <si>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</si>
  <si>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</si>
  <si>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</si>
  <si>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</si>
  <si>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</si>
  <si>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</si>
  <si>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</si>
  <si>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</si>
  <si>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</si>
  <si>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</si>
  <si>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</si>
  <si>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</si>
  <si>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</si>
  <si>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</si>
  <si>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</si>
  <si>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</si>
  <si>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</si>
  <si>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</si>
  <si>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</si>
  <si>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</si>
  <si>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</si>
  <si>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</si>
  <si>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</si>
  <si>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</si>
  <si>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</si>
  <si>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</si>
  <si>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</si>
  <si>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</si>
  <si>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</si>
  <si>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</si>
  <si>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</si>
  <si>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</si>
  <si>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</si>
  <si>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</si>
  <si>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</si>
  <si>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</si>
  <si>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</si>
  <si>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</si>
  <si>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</si>
  <si>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</si>
  <si>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</si>
  <si>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</si>
  <si>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</si>
  <si>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</si>
  <si>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</si>
  <si>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</si>
  <si>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</si>
  <si>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</si>
  <si>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</si>
  <si>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</si>
  <si>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</si>
  <si>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</si>
  <si>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</si>
  <si>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</si>
  <si>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</si>
  <si>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</si>
  <si>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</si>
  <si>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</si>
  <si>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</si>
  <si>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</si>
  <si>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</si>
  <si>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</si>
  <si>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</si>
  <si>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</si>
  <si>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</si>
  <si>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</si>
  <si>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</si>
  <si>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</si>
  <si>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</si>
  <si>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</si>
  <si>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</si>
  <si>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</si>
  <si>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</si>
  <si>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</si>
  <si>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</si>
  <si>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</si>
  <si>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</si>
  <si>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</si>
  <si>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</si>
  <si>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</si>
  <si>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</si>
  <si>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</si>
  <si>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</si>
  <si>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</si>
  <si>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</si>
  <si>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</si>
  <si>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</si>
  <si>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</si>
  <si>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</si>
  <si>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</si>
  <si>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</si>
  <si>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</si>
  <si>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</si>
  <si>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</si>
  <si>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</si>
  <si>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</si>
  <si>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</si>
  <si>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</si>
  <si>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</si>
  <si>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</si>
  <si>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</si>
  <si>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</si>
  <si>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</si>
  <si>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</si>
  <si>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</si>
  <si>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</si>
  <si>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</si>
  <si>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</si>
  <si>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</si>
  <si>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</si>
  <si>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</si>
  <si>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</si>
  <si>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</si>
  <si>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</si>
  <si>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</si>
  <si>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</si>
  <si>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</si>
  <si>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</si>
  <si>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</si>
  <si>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</si>
  <si>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</si>
  <si>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</si>
  <si>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</si>
  <si>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</si>
  <si>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</si>
  <si>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</si>
  <si>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</si>
  <si>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</si>
  <si>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</si>
  <si>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</si>
  <si>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</si>
  <si>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</si>
  <si>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</si>
  <si>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</si>
  <si>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</si>
  <si>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</si>
  <si>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</si>
  <si>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</si>
  <si>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</si>
  <si>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</si>
  <si>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</si>
  <si>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</si>
  <si>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</si>
  <si>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</si>
  <si>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</si>
  <si>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</si>
  <si>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</si>
  <si>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</si>
  <si>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</si>
  <si>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</si>
  <si>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</si>
  <si>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</si>
  <si>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</si>
  <si>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</si>
  <si>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</si>
  <si>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</si>
  <si>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</si>
  <si>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</si>
  <si>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</si>
  <si>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</si>
  <si>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</si>
  <si>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</si>
  <si>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</si>
  <si>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</si>
  <si>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</si>
  <si>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</si>
  <si>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</si>
  <si>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</si>
  <si>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</si>
  <si>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</si>
  <si>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</si>
  <si>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</si>
  <si>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</si>
  <si>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</si>
  <si>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</si>
  <si>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</si>
  <si>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</si>
  <si>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</si>
  <si>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</si>
  <si>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</si>
  <si>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</si>
  <si>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</si>
  <si>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</si>
  <si>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</si>
  <si>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</si>
  <si>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</si>
  <si>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</si>
  <si>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</si>
  <si>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</si>
  <si>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</si>
  <si>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</si>
  <si>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</si>
  <si>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</si>
  <si>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</si>
  <si>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</si>
  <si>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</si>
  <si>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</si>
  <si>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</si>
  <si>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</si>
  <si>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</si>
  <si>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</si>
  <si>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</si>
  <si>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</si>
  <si>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</si>
  <si>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</si>
  <si>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</si>
  <si>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</si>
  <si>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</si>
  <si>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</si>
  <si>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</si>
  <si>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</si>
  <si>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</si>
  <si>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</si>
  <si>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</si>
  <si>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</si>
  <si>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</si>
  <si>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</si>
  <si>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</si>
  <si>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</si>
  <si>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</si>
  <si>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</si>
  <si>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</si>
  <si>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</si>
  <si>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</si>
  <si>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</si>
  <si>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</si>
  <si>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</si>
  <si>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</si>
  <si>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</si>
  <si>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</si>
  <si>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</si>
  <si>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</si>
  <si>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</si>
  <si>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</si>
  <si>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</si>
  <si>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</si>
  <si>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</si>
  <si>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</si>
  <si>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</si>
  <si>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</si>
  <si>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</si>
  <si>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</si>
  <si>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</si>
  <si>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</si>
  <si>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</si>
  <si>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</si>
  <si>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</si>
  <si>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</si>
  <si>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</si>
  <si>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</si>
  <si>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</si>
  <si>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</si>
  <si>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</si>
  <si>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</si>
  <si>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</si>
  <si>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</si>
  <si>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</si>
  <si>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</si>
  <si>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</si>
  <si>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</si>
  <si>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</si>
  <si>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</si>
  <si>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</si>
  <si>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</si>
  <si>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</si>
  <si>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</si>
  <si>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</si>
  <si>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</si>
  <si>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</si>
  <si>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</si>
  <si>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</si>
  <si>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</si>
  <si>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</si>
  <si>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</si>
  <si>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</si>
  <si>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</si>
  <si>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</si>
  <si>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</si>
  <si>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</si>
  <si>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</si>
  <si>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</si>
  <si>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</si>
  <si>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</si>
  <si>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</si>
  <si>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</si>
  <si>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</si>
  <si>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</si>
  <si>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</si>
  <si>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</si>
  <si>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</si>
  <si>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</si>
  <si>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</si>
  <si>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</si>
  <si>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</si>
  <si>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</si>
  <si>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</si>
  <si>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</si>
  <si>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</si>
  <si>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</si>
  <si>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</si>
  <si>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</si>
  <si>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</si>
  <si>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</si>
  <si>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</si>
  <si>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</si>
  <si>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</si>
  <si>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</si>
  <si>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</si>
  <si>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</si>
  <si>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</si>
  <si>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</si>
  <si>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</si>
  <si>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</si>
  <si>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</si>
  <si>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</si>
  <si>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</si>
  <si>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</si>
  <si>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</si>
  <si>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</si>
  <si>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</si>
  <si>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</si>
  <si>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</si>
  <si>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</si>
  <si>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</si>
  <si>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</si>
  <si>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</si>
  <si>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</si>
  <si>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</si>
  <si>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</si>
  <si>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</si>
  <si>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</si>
  <si>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</si>
  <si>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</si>
  <si>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</si>
  <si>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</si>
  <si>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</si>
  <si>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</si>
  <si>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</si>
  <si>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</si>
  <si>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</si>
  <si>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</si>
  <si>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</si>
  <si>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</si>
  <si>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</si>
  <si>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</si>
  <si>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</si>
  <si>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</si>
  <si>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</si>
  <si>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</si>
  <si>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</si>
  <si>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</si>
  <si>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</si>
  <si>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</si>
  <si>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</si>
  <si>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</si>
  <si>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</si>
  <si>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</si>
  <si>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</si>
  <si>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</si>
  <si>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</si>
  <si>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</si>
  <si>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</si>
  <si>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</si>
  <si>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</si>
  <si>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</si>
  <si>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</si>
  <si>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</si>
  <si>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</si>
  <si>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</si>
  <si>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</si>
  <si>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</si>
  <si>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</si>
  <si>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</si>
  <si>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</si>
  <si>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</si>
  <si>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</si>
  <si>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</si>
  <si>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</si>
  <si>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</si>
  <si>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</si>
  <si>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</si>
  <si>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</si>
  <si>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</si>
  <si>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</si>
  <si>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</si>
  <si>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</si>
  <si>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</si>
  <si>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</si>
  <si>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</si>
  <si>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</si>
  <si>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</si>
  <si>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</si>
  <si>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</si>
  <si>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</si>
  <si>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</si>
  <si>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</si>
  <si>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</si>
  <si>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</si>
  <si>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</si>
  <si>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</si>
  <si>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</si>
  <si>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</si>
  <si>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</si>
  <si>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</si>
  <si>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</si>
  <si>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</si>
  <si>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</si>
  <si>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</si>
  <si>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</si>
  <si>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</si>
  <si>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</si>
  <si>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</si>
  <si>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</si>
  <si>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</si>
  <si>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</si>
  <si>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</si>
  <si>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</si>
  <si>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</si>
  <si>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</si>
  <si>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</si>
  <si>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</si>
  <si>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</si>
  <si>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</si>
  <si>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</si>
  <si>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</si>
  <si>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</si>
  <si>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</si>
  <si>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</si>
  <si>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</si>
  <si>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</si>
  <si>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</si>
  <si>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</si>
  <si>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</si>
  <si>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</si>
  <si>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</si>
  <si>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</si>
  <si>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</si>
  <si>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</si>
  <si>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</si>
  <si>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</si>
  <si>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</si>
  <si>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</si>
  <si>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</si>
  <si>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</si>
  <si>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</si>
  <si>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</si>
  <si>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</si>
  <si>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</si>
  <si>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</si>
  <si>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</si>
  <si>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</si>
  <si>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</si>
  <si>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</si>
  <si>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</si>
  <si>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</si>
  <si>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</si>
  <si>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</si>
  <si>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</si>
  <si>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</si>
  <si>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</si>
  <si>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</si>
  <si>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</si>
  <si>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</si>
  <si>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</si>
  <si>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</si>
  <si>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</si>
  <si>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</si>
  <si>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</si>
  <si>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</si>
  <si>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</si>
  <si>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</si>
  <si>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</si>
  <si>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</si>
  <si>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</si>
  <si>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</si>
  <si>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</si>
  <si>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</si>
  <si>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</si>
  <si>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</si>
  <si>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</si>
  <si>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</si>
  <si>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</si>
  <si>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</si>
  <si>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</si>
  <si>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</si>
  <si>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</si>
  <si>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</si>
  <si>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</si>
  <si>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</si>
  <si>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</si>
  <si>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</si>
  <si>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</si>
  <si>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</si>
  <si>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</si>
  <si>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</si>
  <si>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</si>
  <si>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</si>
  <si>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</si>
  <si>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</si>
  <si>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</si>
  <si>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</si>
  <si>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</si>
  <si>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</si>
  <si>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</si>
  <si>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</si>
  <si>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</si>
  <si>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</si>
  <si>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</si>
  <si>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</si>
  <si>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</si>
  <si>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</si>
  <si>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</si>
  <si>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</si>
  <si>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</si>
  <si>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</si>
  <si>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</si>
  <si>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</si>
  <si>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</si>
  <si>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</si>
  <si>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</si>
  <si>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</si>
  <si>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</si>
  <si>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</si>
  <si>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</si>
  <si>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</si>
  <si>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</si>
  <si>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</si>
  <si>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</si>
  <si>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</si>
  <si>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</si>
  <si>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</si>
  <si>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</si>
  <si>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</si>
  <si>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</si>
  <si>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</si>
  <si>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</si>
  <si>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</si>
  <si>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</si>
  <si>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</si>
  <si>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</si>
  <si>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</si>
  <si>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</si>
  <si>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</si>
  <si>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</si>
  <si>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</si>
  <si>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</si>
  <si>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</si>
  <si>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</si>
  <si>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</si>
  <si>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</si>
  <si>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</si>
  <si>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</si>
  <si>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</si>
  <si>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</si>
  <si>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</si>
  <si>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</si>
  <si>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</si>
  <si>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</si>
  <si>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</si>
  <si>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</si>
  <si>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</si>
  <si>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</si>
  <si>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</si>
  <si>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</si>
  <si>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</si>
  <si>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</si>
  <si>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</si>
  <si>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</si>
  <si>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</si>
  <si>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</si>
  <si>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</si>
  <si>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</si>
  <si>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</si>
  <si>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</si>
  <si>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</si>
  <si>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</si>
  <si>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</si>
  <si>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</si>
  <si>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</si>
  <si>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</si>
  <si>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</si>
  <si>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</si>
  <si>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</si>
  <si>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</si>
  <si>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</si>
  <si>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</si>
  <si>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</si>
  <si>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</si>
  <si>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</si>
  <si>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</si>
  <si>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</si>
  <si>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</si>
  <si>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</si>
  <si>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</si>
  <si>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</si>
  <si>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</si>
  <si>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</si>
  <si>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</si>
  <si>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</si>
  <si>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</si>
  <si>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</si>
  <si>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</si>
  <si>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</si>
  <si>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</si>
  <si>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</si>
  <si>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</si>
  <si>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</si>
  <si>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</si>
  <si>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</si>
  <si>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</si>
  <si>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</si>
  <si>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</si>
  <si>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</si>
  <si>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</si>
  <si>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</si>
  <si>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</si>
  <si>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</si>
  <si>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</si>
  <si>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</si>
  <si>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</si>
  <si>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</si>
  <si>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</si>
  <si>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</si>
  <si>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</si>
  <si>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</si>
  <si>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</si>
  <si>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</si>
  <si>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</si>
  <si>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</si>
  <si>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</si>
  <si>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</si>
  <si>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</si>
  <si>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</si>
  <si>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</si>
  <si>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</si>
  <si>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</si>
  <si>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</si>
  <si>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</si>
  <si>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</si>
  <si>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</si>
  <si>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</si>
  <si>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</si>
  <si>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</si>
  <si>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</si>
  <si>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</si>
  <si>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</si>
  <si>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</si>
  <si>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</si>
  <si>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</si>
  <si>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</si>
  <si>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</si>
  <si>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</si>
  <si>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</si>
  <si>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</si>
  <si>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</si>
  <si>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</si>
  <si>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</si>
  <si>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</si>
  <si>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</si>
  <si>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</si>
  <si>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</si>
  <si>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</si>
  <si>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</si>
  <si>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</si>
  <si>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</si>
  <si>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</si>
  <si>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</si>
  <si>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</si>
  <si>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</si>
  <si>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</si>
  <si>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</si>
  <si>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</si>
  <si>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</si>
  <si>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</si>
  <si>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</si>
  <si>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</si>
  <si>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</si>
  <si>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</si>
  <si>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</si>
  <si>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</si>
  <si>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</si>
  <si>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</si>
  <si>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</si>
  <si>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</si>
  <si>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</si>
  <si>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</si>
  <si>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</si>
  <si>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</si>
  <si>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</si>
  <si>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</si>
  <si>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</si>
  <si>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</si>
  <si>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</si>
  <si>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</si>
  <si>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</si>
  <si>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</si>
  <si>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</si>
  <si>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</si>
  <si>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</si>
  <si>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</si>
  <si>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</si>
  <si>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</si>
  <si>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</si>
  <si>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</si>
  <si>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</si>
  <si>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</si>
  <si>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</si>
  <si>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</si>
  <si>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</si>
  <si>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</si>
  <si>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</si>
  <si>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</si>
  <si>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</si>
  <si>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</si>
  <si>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</si>
  <si>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</si>
  <si>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</si>
  <si>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</si>
  <si>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</si>
  <si>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</si>
  <si>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</si>
  <si>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</si>
  <si>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</si>
  <si>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</si>
  <si>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</si>
  <si>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</si>
  <si>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</si>
  <si>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</si>
  <si>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</si>
  <si>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</si>
  <si>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</si>
  <si>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</si>
  <si>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</si>
  <si>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</si>
  <si>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</si>
  <si>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</si>
  <si>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</si>
  <si>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</si>
  <si>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</si>
  <si>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</si>
  <si>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</si>
  <si>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</si>
  <si>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</si>
  <si>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</si>
  <si>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</si>
  <si>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</si>
  <si>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</si>
  <si>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</si>
  <si>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</si>
  <si>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</si>
  <si>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</si>
  <si>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</si>
  <si>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</si>
  <si>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</si>
  <si>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</si>
  <si>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</si>
  <si>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</si>
  <si>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</si>
  <si>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</si>
  <si>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</si>
  <si>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</si>
  <si>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</si>
  <si>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</si>
  <si>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</si>
  <si>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</si>
  <si>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</si>
  <si>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</si>
  <si>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</si>
  <si>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</si>
  <si>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</si>
  <si>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</si>
  <si>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</si>
  <si>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</si>
  <si>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</si>
  <si>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</si>
  <si>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</si>
  <si>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</si>
  <si>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</si>
  <si>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</si>
  <si>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</si>
  <si>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</si>
  <si>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</si>
  <si>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</si>
  <si>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</si>
  <si>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</si>
  <si>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</si>
  <si>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</si>
  <si>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</si>
  <si>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</si>
  <si>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</si>
  <si>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</si>
  <si>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</si>
  <si>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</si>
  <si>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</si>
  <si>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</si>
  <si>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</si>
  <si>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</si>
  <si>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</si>
  <si>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</si>
  <si>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</si>
  <si>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</si>
  <si>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</si>
  <si>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</si>
  <si>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</si>
  <si>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</si>
  <si>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</si>
  <si>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</si>
  <si>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</si>
  <si>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</si>
  <si>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</si>
  <si>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</si>
  <si>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</si>
  <si>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</si>
  <si>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</si>
  <si>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</si>
  <si>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</si>
  <si>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</si>
  <si>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</si>
  <si>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</si>
  <si>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</si>
  <si>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</si>
  <si>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</si>
  <si>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</si>
  <si>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</si>
  <si>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</si>
  <si>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</si>
  <si>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</si>
  <si>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</si>
  <si>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</si>
  <si>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</si>
  <si>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</si>
  <si>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</si>
  <si>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</si>
  <si>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</si>
  <si>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</si>
  <si>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</si>
  <si>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</si>
  <si>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</si>
  <si>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</si>
  <si>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</si>
  <si>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</si>
  <si>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</si>
  <si>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</si>
  <si>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</si>
  <si>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</si>
  <si>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</si>
  <si>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</si>
  <si>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</si>
  <si>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</si>
  <si>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</si>
  <si>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</si>
  <si>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</si>
  <si>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</si>
  <si>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</si>
  <si>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</si>
  <si>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</si>
  <si>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</si>
  <si>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</si>
  <si>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</si>
  <si>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</si>
  <si>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</si>
  <si>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</si>
  <si>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</si>
  <si>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</si>
  <si>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</si>
  <si>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</si>
  <si>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</si>
  <si>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</si>
  <si>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</si>
  <si>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</si>
  <si>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</si>
  <si>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</si>
  <si>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</si>
  <si>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</si>
  <si>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</si>
  <si>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</si>
  <si>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</si>
  <si>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</si>
  <si>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</si>
  <si>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</si>
  <si>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</si>
  <si>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</si>
  <si>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</si>
  <si>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</si>
  <si>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</si>
  <si>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</si>
  <si>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</si>
  <si>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</si>
  <si>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</si>
  <si>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</si>
  <si>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</si>
  <si>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</si>
  <si>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</si>
  <si>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</si>
  <si>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</si>
  <si>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</si>
  <si>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</si>
  <si>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</si>
  <si>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</si>
  <si>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</si>
  <si>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</si>
  <si>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</si>
  <si>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</si>
  <si>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</si>
  <si>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</si>
  <si>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</si>
  <si>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</si>
  <si>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</si>
  <si>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</si>
  <si>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</si>
  <si>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</si>
  <si>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</si>
  <si>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</si>
  <si>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</si>
  <si>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</si>
  <si>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</si>
  <si>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</si>
  <si>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</si>
  <si>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</si>
  <si>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</si>
  <si>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</si>
  <si>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</si>
  <si>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</si>
  <si>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</si>
  <si>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</si>
  <si>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</si>
  <si>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</si>
  <si>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</si>
  <si>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</si>
  <si>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</si>
  <si>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</si>
  <si>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</si>
  <si>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</si>
  <si>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</si>
  <si>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</si>
  <si>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</si>
  <si>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</si>
  <si>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</si>
  <si>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</si>
  <si>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</si>
  <si>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</si>
  <si>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</si>
  <si>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</si>
  <si>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</si>
  <si>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</si>
  <si>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</si>
  <si>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</si>
  <si>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</si>
  <si>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</si>
  <si>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</si>
  <si>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</si>
  <si>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</si>
  <si>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</si>
  <si>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</si>
  <si>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</si>
  <si>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</si>
  <si>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</si>
  <si>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</si>
  <si>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</si>
  <si>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</si>
  <si>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</si>
  <si>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</si>
  <si>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</si>
  <si>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</si>
  <si>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</si>
  <si>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</si>
  <si>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</si>
  <si>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</si>
  <si>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</si>
  <si>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</si>
  <si>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</si>
  <si>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</si>
  <si>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</si>
  <si>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</si>
  <si>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</si>
  <si>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</si>
  <si>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</si>
  <si>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</si>
  <si>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</si>
  <si>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</si>
  <si>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</si>
  <si>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</si>
  <si>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</si>
  <si>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</si>
  <si>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</si>
  <si>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</si>
  <si>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</si>
  <si>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</si>
  <si>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</si>
  <si>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</si>
  <si>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</si>
  <si>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</si>
  <si>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</si>
  <si>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</si>
  <si>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</si>
  <si>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</si>
  <si>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</si>
  <si>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</si>
  <si>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</si>
  <si>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</si>
  <si>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</si>
  <si>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</si>
  <si>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</si>
  <si>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</si>
  <si>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</si>
  <si>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</si>
  <si>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</si>
  <si>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</si>
  <si>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</si>
  <si>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</si>
  <si>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</si>
  <si>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</si>
  <si>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</si>
  <si>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</si>
  <si>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</si>
  <si>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</si>
  <si>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</si>
  <si>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</si>
  <si>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</si>
  <si>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</si>
  <si>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</si>
  <si>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</si>
  <si>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</si>
  <si>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</si>
  <si>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</si>
  <si>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</si>
  <si>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</si>
  <si>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</si>
  <si>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</si>
  <si>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</si>
  <si>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</si>
  <si>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</si>
  <si>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</si>
  <si>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</si>
  <si>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</si>
  <si>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</si>
  <si>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</si>
  <si>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</si>
  <si>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</si>
  <si>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</si>
  <si>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</si>
  <si>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</si>
  <si>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</si>
  <si>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</si>
  <si>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</si>
  <si>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</si>
  <si>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</si>
  <si>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</si>
  <si>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</si>
  <si>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</si>
  <si>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</si>
  <si>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</si>
  <si>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</si>
  <si>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</si>
  <si>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</si>
  <si>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</si>
  <si>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</si>
  <si>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</si>
  <si>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</si>
  <si>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</si>
  <si>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</si>
  <si>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</si>
  <si>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</si>
  <si>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</si>
  <si>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</si>
  <si>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</si>
  <si>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</si>
  <si>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</si>
  <si>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</si>
  <si>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</si>
  <si>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</si>
  <si>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</si>
  <si>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</si>
  <si>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</si>
  <si>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</si>
  <si>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</si>
  <si>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</si>
  <si>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</si>
  <si>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</si>
  <si>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</si>
  <si>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</si>
  <si>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</si>
  <si>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</si>
  <si>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</si>
  <si>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</si>
  <si>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</si>
  <si>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</si>
  <si>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</si>
  <si>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</si>
  <si>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</si>
  <si>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</si>
  <si>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</si>
  <si>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</si>
  <si>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</si>
  <si>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</si>
  <si>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</si>
  <si>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</si>
  <si>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</si>
  <si>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</si>
  <si>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</si>
  <si>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</si>
  <si>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</si>
  <si>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</si>
  <si>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</si>
  <si>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</si>
  <si>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</si>
  <si>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</si>
  <si>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</si>
  <si>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</si>
  <si>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</si>
  <si>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</si>
  <si>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</si>
  <si>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</si>
  <si>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</si>
  <si>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</si>
  <si>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</si>
  <si>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</si>
  <si>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</si>
  <si>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</si>
  <si>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</si>
  <si>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</si>
  <si>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</si>
  <si>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</si>
  <si>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</si>
  <si>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</si>
  <si>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</si>
  <si>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</si>
  <si>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</si>
  <si>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</si>
  <si>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</si>
  <si>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</si>
  <si>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</si>
  <si>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</si>
  <si>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</si>
  <si>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</si>
  <si>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</si>
  <si>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</si>
  <si>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</si>
  <si>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</si>
  <si>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</si>
  <si>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</si>
  <si>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</si>
  <si>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</si>
  <si>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</si>
  <si>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</si>
  <si>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</si>
  <si>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</si>
  <si>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</si>
  <si>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</si>
  <si>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</si>
  <si>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</si>
  <si>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</si>
  <si>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</si>
  <si>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</si>
  <si>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</si>
  <si>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</si>
  <si>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</si>
  <si>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</si>
  <si>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</si>
  <si>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</si>
  <si>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</si>
  <si>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</si>
  <si>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</si>
  <si>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</si>
  <si>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</si>
  <si>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</si>
  <si>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</si>
  <si>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</si>
  <si>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</si>
  <si>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</si>
  <si>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</si>
  <si>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</si>
  <si>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</si>
  <si>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</si>
  <si>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</si>
  <si>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</si>
  <si>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</si>
  <si>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</si>
  <si>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</si>
  <si>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</si>
  <si>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</si>
  <si>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</si>
  <si>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</si>
  <si>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</si>
  <si>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</si>
  <si>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</si>
  <si>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</si>
  <si>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</si>
  <si>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</si>
  <si>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</si>
  <si>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</si>
  <si>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</si>
  <si>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</si>
  <si>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</si>
  <si>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</si>
  <si>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</si>
  <si>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</si>
  <si>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</si>
  <si>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</si>
  <si>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</si>
  <si>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</si>
  <si>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</si>
  <si>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</si>
  <si>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</si>
  <si>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</si>
  <si>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</si>
  <si>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</si>
  <si>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</si>
  <si>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</si>
  <si>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</si>
  <si>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</si>
  <si>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</si>
  <si>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</si>
  <si>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</si>
  <si>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</si>
  <si>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</si>
  <si>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</si>
  <si>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</si>
  <si>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</si>
  <si>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</si>
  <si>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</si>
  <si>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</si>
  <si>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</si>
  <si>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</si>
  <si>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</si>
  <si>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</si>
  <si>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</si>
  <si>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</si>
  <si>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</si>
  <si>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</si>
  <si>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</si>
  <si>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</si>
  <si>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</si>
  <si>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</si>
  <si>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</si>
  <si>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</si>
  <si>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</si>
  <si>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</si>
  <si>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</si>
  <si>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</si>
  <si>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</si>
  <si>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</si>
  <si>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</si>
  <si>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</si>
  <si>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</si>
  <si>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</si>
  <si>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</si>
  <si>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</si>
  <si>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</si>
  <si>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</si>
  <si>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</si>
  <si>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</si>
  <si>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</si>
  <si>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</si>
  <si>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</si>
  <si>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</si>
  <si>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</si>
  <si>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</si>
  <si>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</si>
  <si>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</si>
  <si>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</si>
  <si>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</si>
  <si>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</si>
  <si>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</si>
  <si>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</si>
  <si>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</si>
  <si>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</si>
  <si>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</si>
  <si>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</si>
  <si>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</si>
  <si>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</si>
  <si>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</si>
  <si>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</si>
  <si>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</si>
  <si>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</si>
  <si>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</si>
  <si>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</si>
  <si>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</si>
  <si>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</si>
  <si>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</si>
  <si>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</si>
  <si>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</si>
  <si>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</si>
  <si>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</si>
  <si>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</si>
  <si>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</si>
  <si>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</si>
  <si>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</si>
  <si>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</si>
  <si>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</si>
  <si>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</si>
  <si>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</si>
  <si>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</si>
  <si>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</si>
  <si>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</si>
  <si>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</si>
  <si>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</si>
  <si>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</si>
  <si>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</si>
  <si>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</si>
  <si>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</si>
  <si>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</si>
  <si>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</si>
  <si>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</si>
  <si>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</si>
  <si>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</si>
  <si>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</si>
  <si>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</si>
  <si>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</si>
  <si>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</si>
  <si>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</si>
  <si>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</si>
  <si>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</si>
  <si>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</si>
  <si>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</si>
  <si>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</si>
  <si>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</si>
  <si>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</si>
  <si>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</si>
  <si>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</si>
  <si>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</si>
  <si>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</si>
  <si>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</si>
  <si>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</si>
  <si>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</si>
  <si>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</si>
  <si>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</si>
  <si>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</si>
  <si>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</si>
  <si>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</si>
  <si>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</si>
  <si>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</si>
  <si>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</si>
  <si>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</si>
  <si>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</si>
  <si>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</si>
  <si>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</si>
  <si>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</si>
  <si>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</si>
  <si>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</si>
  <si>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</si>
  <si>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</si>
  <si>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</si>
  <si>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</si>
  <si>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</si>
  <si>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</si>
  <si>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</si>
  <si>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</si>
  <si>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</si>
  <si>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</si>
  <si>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</si>
  <si>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</si>
  <si>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</si>
  <si>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</si>
  <si>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</si>
  <si>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</si>
  <si>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</si>
  <si>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</si>
  <si>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</si>
  <si>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</si>
  <si>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</si>
  <si>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</si>
  <si>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</si>
  <si>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</si>
  <si>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</si>
  <si>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</si>
  <si>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</si>
  <si>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</si>
  <si>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</si>
  <si>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</si>
  <si>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</si>
  <si>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</si>
  <si>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</si>
  <si>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</si>
  <si>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</si>
  <si>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</si>
  <si>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</si>
  <si>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</si>
  <si>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</si>
  <si>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</si>
  <si>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</si>
  <si>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</si>
  <si>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</si>
  <si>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</si>
  <si>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</si>
  <si>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</si>
  <si>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</si>
  <si>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</si>
  <si>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</si>
  <si>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</si>
  <si>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</si>
  <si>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</si>
  <si>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</si>
  <si>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</si>
  <si>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</si>
  <si>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</si>
  <si>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</si>
  <si>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</si>
  <si>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</si>
  <si>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</si>
  <si>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</si>
  <si>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</si>
  <si>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</si>
  <si>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</si>
  <si>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</si>
  <si>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</si>
  <si>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</si>
  <si>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</si>
  <si>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</si>
  <si>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</si>
  <si>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</si>
  <si>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</si>
  <si>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</si>
  <si>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</si>
  <si>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</si>
  <si>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</si>
  <si>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</si>
  <si>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</si>
  <si>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</si>
  <si>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</si>
  <si>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</si>
  <si>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</si>
  <si>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</si>
  <si>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</si>
  <si>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</si>
  <si>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</si>
  <si>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</si>
  <si>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</si>
  <si>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</si>
  <si>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</si>
  <si>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</si>
  <si>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</si>
  <si>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</si>
  <si>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</si>
  <si>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</si>
  <si>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</si>
  <si>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</si>
  <si>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</si>
  <si>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</si>
  <si>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</si>
  <si>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</si>
  <si>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</si>
  <si>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</si>
  <si>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</si>
  <si>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</si>
  <si>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</si>
  <si>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</si>
  <si>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</si>
  <si>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</si>
  <si>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</si>
  <si>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</si>
  <si>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</si>
  <si>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</si>
  <si>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</si>
  <si>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</si>
  <si>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</si>
  <si>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</si>
  <si>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</si>
  <si>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</si>
  <si>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</si>
  <si>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</si>
  <si>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</si>
  <si>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</si>
  <si>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</si>
  <si>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</si>
  <si>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</si>
  <si>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</si>
  <si>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</si>
  <si>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</si>
  <si>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</si>
  <si>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</si>
  <si>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</si>
  <si>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</si>
  <si>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</si>
  <si>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</si>
  <si>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</si>
  <si>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</si>
  <si>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</si>
  <si>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</si>
  <si>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</si>
  <si>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</si>
  <si>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</si>
  <si>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</si>
  <si>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</si>
  <si>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</si>
  <si>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</si>
  <si>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</si>
  <si>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</si>
  <si>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</si>
  <si>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</si>
  <si>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</si>
  <si>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</si>
  <si>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</si>
  <si>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</si>
  <si>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</si>
  <si>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</si>
  <si>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</si>
  <si>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</si>
  <si>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</si>
  <si>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</si>
  <si>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</si>
  <si>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</si>
  <si>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</si>
  <si>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</si>
  <si>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</si>
  <si>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</si>
  <si>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</si>
  <si>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</si>
  <si>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</si>
  <si>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</si>
  <si>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</si>
  <si>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</si>
  <si>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</si>
  <si>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</si>
  <si>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</si>
  <si>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</si>
  <si>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</si>
  <si>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</si>
  <si>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</si>
  <si>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</si>
  <si>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</si>
  <si>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</si>
  <si>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</si>
  <si>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</si>
  <si>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</si>
  <si>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</si>
  <si>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</si>
  <si>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</si>
  <si>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</si>
  <si>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</si>
  <si>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</si>
  <si>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</si>
  <si>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</si>
  <si>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</si>
  <si>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</si>
  <si>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</si>
  <si>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</si>
  <si>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</si>
  <si>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</si>
  <si>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</si>
  <si>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</si>
  <si>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</si>
  <si>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</si>
  <si>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</si>
  <si>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</si>
  <si>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</si>
  <si>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</si>
  <si>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</si>
  <si>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</si>
  <si>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</si>
  <si>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</si>
  <si>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</si>
  <si>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</si>
  <si>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</si>
  <si>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</si>
  <si>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</si>
  <si>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</si>
  <si>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</si>
  <si>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</si>
  <si>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</si>
  <si>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</si>
  <si>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</si>
  <si>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</si>
  <si>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</si>
  <si>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</si>
  <si>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</si>
  <si>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</si>
  <si>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</si>
  <si>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</si>
  <si>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</si>
  <si>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</si>
  <si>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</si>
  <si>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</si>
  <si>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</si>
  <si>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</si>
  <si>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</si>
  <si>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</si>
  <si>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</si>
  <si>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</si>
  <si>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</si>
  <si>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</si>
  <si>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</si>
  <si>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</si>
  <si>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</si>
  <si>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</si>
  <si>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</si>
  <si>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</si>
  <si>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</si>
  <si>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</si>
  <si>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</si>
  <si>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</si>
  <si>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</si>
  <si>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</si>
  <si>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</si>
  <si>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</si>
  <si>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</si>
  <si>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</si>
  <si>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</si>
  <si>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</si>
  <si>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</si>
  <si>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</si>
  <si>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</si>
  <si>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</si>
  <si>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</si>
  <si>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</si>
  <si>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</si>
  <si>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</si>
  <si>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</si>
  <si>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</si>
  <si>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</si>
  <si>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</si>
  <si>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</si>
  <si>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</si>
  <si>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</si>
  <si>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</si>
  <si>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</si>
  <si>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</si>
  <si>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</si>
  <si>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</si>
  <si>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</si>
  <si>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</si>
  <si>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</si>
  <si>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</si>
  <si>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</si>
  <si>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</si>
  <si>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</si>
  <si>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</si>
  <si>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</si>
  <si>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</si>
  <si>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</si>
  <si>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</si>
  <si>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</si>
  <si>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</si>
  <si>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</si>
  <si>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</si>
  <si>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</si>
  <si>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</si>
  <si>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</si>
  <si>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</si>
  <si>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</si>
  <si>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</si>
  <si>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</si>
  <si>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</si>
  <si>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</si>
  <si>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</si>
  <si>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</si>
  <si>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</si>
  <si>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</si>
  <si>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</si>
  <si>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</si>
  <si>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</si>
  <si>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</si>
  <si>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</si>
  <si>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</si>
  <si>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</si>
  <si>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</si>
  <si>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</si>
  <si>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</si>
  <si>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</si>
  <si>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</si>
  <si>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</si>
  <si>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</si>
  <si>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</si>
  <si>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</si>
  <si>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</si>
  <si>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</si>
  <si>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</si>
  <si>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</si>
  <si>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</si>
  <si>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</si>
  <si>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</si>
  <si>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</si>
  <si>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</si>
  <si>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</si>
  <si>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</si>
  <si>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</si>
  <si>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</si>
  <si>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</si>
  <si>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</si>
  <si>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</si>
  <si>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</si>
  <si>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</si>
  <si>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</si>
  <si>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</si>
  <si>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</si>
  <si>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</si>
  <si>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</si>
  <si>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</si>
  <si>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</si>
  <si>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</si>
  <si>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</si>
  <si>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</si>
  <si>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</si>
  <si>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</si>
  <si>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</si>
  <si>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</si>
  <si>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</si>
  <si>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</si>
  <si>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</si>
  <si>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</si>
  <si>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</si>
  <si>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</si>
  <si>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</si>
  <si>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</si>
  <si>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</si>
  <si>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</si>
  <si>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</si>
  <si>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</si>
  <si>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</si>
  <si>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</si>
  <si>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</si>
  <si>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</si>
  <si>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</si>
  <si>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</si>
  <si>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</si>
  <si>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</si>
  <si>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</si>
  <si>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</si>
  <si>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</si>
  <si>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</si>
  <si>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</si>
  <si>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</si>
  <si>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</si>
  <si>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</si>
  <si>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</si>
  <si>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</si>
  <si>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</si>
  <si>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</si>
  <si>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</si>
  <si>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</si>
  <si>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</si>
  <si>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</si>
  <si>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</si>
  <si>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</si>
  <si>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</si>
  <si>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</si>
  <si>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</si>
  <si>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</si>
  <si>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</si>
  <si>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</si>
  <si>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</si>
  <si>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</si>
  <si>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</si>
  <si>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</si>
  <si>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</si>
  <si>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</si>
  <si>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</si>
  <si>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</si>
  <si>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</si>
  <si>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</si>
  <si>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</si>
  <si>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</si>
  <si>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</si>
  <si>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</si>
  <si>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</si>
  <si>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</si>
  <si>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</si>
  <si>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</si>
  <si>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</si>
  <si>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</si>
  <si>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</si>
  <si>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</si>
  <si>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</si>
  <si>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</si>
  <si>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</si>
  <si>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</si>
  <si>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</si>
  <si>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</si>
  <si>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</si>
  <si>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</si>
  <si>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</si>
  <si>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</si>
  <si>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</si>
  <si>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</si>
  <si>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</si>
  <si>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</si>
  <si>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</si>
  <si>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</si>
  <si>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</si>
  <si>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</si>
  <si>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</si>
  <si>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</si>
  <si>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</si>
  <si>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</si>
  <si>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</si>
  <si>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</si>
  <si>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</si>
  <si>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</si>
  <si>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</si>
  <si>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</si>
  <si>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</si>
  <si>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</si>
  <si>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</si>
  <si>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</si>
  <si>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</si>
  <si>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</si>
  <si>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</si>
  <si>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</si>
  <si>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</si>
  <si>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</si>
  <si>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</si>
  <si>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</si>
  <si>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</si>
  <si>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</si>
  <si>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</si>
  <si>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</si>
  <si>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</si>
  <si>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</si>
  <si>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</si>
  <si>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</si>
  <si>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</si>
  <si>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</si>
  <si>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</si>
  <si>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</si>
  <si>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</si>
  <si>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</si>
  <si>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</si>
  <si>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</si>
  <si>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</si>
  <si>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</si>
  <si>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</si>
  <si>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</si>
  <si>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</si>
  <si>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</si>
  <si>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</si>
  <si>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</si>
  <si>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</si>
  <si>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</si>
  <si>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</si>
  <si>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</si>
  <si>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</si>
  <si>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</si>
  <si>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</si>
  <si>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</si>
  <si>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</si>
  <si>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</si>
  <si>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</si>
  <si>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</si>
  <si>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</si>
  <si>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</si>
  <si>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</si>
  <si>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</si>
  <si>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</si>
  <si>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</si>
  <si>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</si>
  <si>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</si>
  <si>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</si>
  <si>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</si>
  <si>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</si>
  <si>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</si>
  <si>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</si>
  <si>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</si>
  <si>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</si>
  <si>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</si>
  <si>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</si>
  <si>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</si>
  <si>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</si>
  <si>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</si>
  <si>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</si>
  <si>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</si>
  <si>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</si>
  <si>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</si>
  <si>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</si>
  <si>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</si>
  <si>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</si>
  <si>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</si>
  <si>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</si>
  <si>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</si>
  <si>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</si>
  <si>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</si>
  <si>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</si>
  <si>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</si>
  <si>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</si>
  <si>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</si>
  <si>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</si>
  <si>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</si>
  <si>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</si>
  <si>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</si>
  <si>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</si>
  <si>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</si>
  <si>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</si>
  <si>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</si>
  <si>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</si>
  <si>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</si>
  <si>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</si>
  <si>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</si>
  <si>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</si>
  <si>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</si>
  <si>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</si>
  <si>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</si>
  <si>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</si>
  <si>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</si>
  <si>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</si>
  <si>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</si>
  <si>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</si>
  <si>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</si>
  <si>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</si>
  <si>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</si>
  <si>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</si>
  <si>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</si>
  <si>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</si>
  <si>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</si>
  <si>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</si>
  <si>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</si>
  <si>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</si>
  <si>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</si>
  <si>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</si>
  <si>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</si>
  <si>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</si>
  <si>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</si>
  <si>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</si>
  <si>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</si>
  <si>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</si>
  <si>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</si>
  <si>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</si>
  <si>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</si>
  <si>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</si>
  <si>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</si>
  <si>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</si>
  <si>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</si>
  <si>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</si>
  <si>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</si>
  <si>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</si>
  <si>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</si>
  <si>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</si>
  <si>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</si>
  <si>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</si>
  <si>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</si>
  <si>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</si>
  <si>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</si>
  <si>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</si>
  <si>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</si>
  <si>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</si>
  <si>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</si>
  <si>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</si>
  <si>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</si>
  <si>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</si>
  <si>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</si>
  <si>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</si>
  <si>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</si>
  <si>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</si>
  <si>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</si>
  <si>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</si>
  <si>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</si>
  <si>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</si>
  <si>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</si>
  <si>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</si>
  <si>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</si>
  <si>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</si>
  <si>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</si>
  <si>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</si>
  <si>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</si>
  <si>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</si>
  <si>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</si>
  <si>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</si>
  <si>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</si>
  <si>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</si>
  <si>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</si>
  <si>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</si>
  <si>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</si>
  <si>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</si>
  <si>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</si>
  <si>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</si>
  <si>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</si>
  <si>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</si>
  <si>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</si>
  <si>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</si>
  <si>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</si>
  <si>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</si>
  <si>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</si>
  <si>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</si>
  <si>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</si>
  <si>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</si>
  <si>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</si>
  <si>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</si>
  <si>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</si>
  <si>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</si>
  <si>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</si>
  <si>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</si>
  <si>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</si>
  <si>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</si>
  <si>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</si>
  <si>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</si>
  <si>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</si>
  <si>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</si>
  <si>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</si>
  <si>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</si>
  <si>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</si>
  <si>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</si>
  <si>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</si>
  <si>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</si>
  <si>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</si>
  <si>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</si>
  <si>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</si>
  <si>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</si>
  <si>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</si>
  <si>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</si>
  <si>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</si>
  <si>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</si>
  <si>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</si>
  <si>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</si>
  <si>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</si>
  <si>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</si>
  <si>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</si>
  <si>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</si>
  <si>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</si>
  <si>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</si>
  <si>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</si>
  <si>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</si>
  <si>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</si>
  <si>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</si>
  <si>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</si>
  <si>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</si>
  <si>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</si>
  <si>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</si>
  <si>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</si>
  <si>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</si>
  <si>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</si>
  <si>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</si>
  <si>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</si>
  <si>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</si>
  <si>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</si>
  <si>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</si>
  <si>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</si>
  <si>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</si>
  <si>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</si>
  <si>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</si>
  <si>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</si>
  <si>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</si>
  <si>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</si>
  <si>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</si>
  <si>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</si>
  <si>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</si>
  <si>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</si>
  <si>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</si>
  <si>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</si>
  <si>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</si>
  <si>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</si>
  <si>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</si>
  <si>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</si>
  <si>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</si>
  <si>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</si>
  <si>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</si>
  <si>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</si>
  <si>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</si>
  <si>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</si>
  <si>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</si>
  <si>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</si>
  <si>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</si>
  <si>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</si>
  <si>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</si>
  <si>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</si>
  <si>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</si>
  <si>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</si>
  <si>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</si>
  <si>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</si>
  <si>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</si>
  <si>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</si>
  <si>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</si>
  <si>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</si>
  <si>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</si>
  <si>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</si>
  <si>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</si>
  <si>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</si>
  <si>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</si>
  <si>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</si>
  <si>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</si>
  <si>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</si>
  <si>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</si>
  <si>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</si>
  <si>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</si>
  <si>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</si>
  <si>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</si>
  <si>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</si>
  <si>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</si>
  <si>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</si>
  <si>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</si>
  <si>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</si>
  <si>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</si>
  <si>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</si>
  <si>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</si>
  <si>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</si>
  <si>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</si>
  <si>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</si>
  <si>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</si>
  <si>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</si>
  <si>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</si>
  <si>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</si>
  <si>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</si>
  <si>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</si>
  <si>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</si>
  <si>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</si>
  <si>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</si>
  <si>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</si>
  <si>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</si>
  <si>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</si>
  <si>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</si>
  <si>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</si>
  <si>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</si>
  <si>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</si>
  <si>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</si>
  <si>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</si>
  <si>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</si>
  <si>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</si>
  <si>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</si>
  <si>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</si>
  <si>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</si>
  <si>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</si>
  <si>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</si>
  <si>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</si>
  <si>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</si>
  <si>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</si>
  <si>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</si>
  <si>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</si>
  <si>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</si>
  <si>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</si>
  <si>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</si>
  <si>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</si>
  <si>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</si>
  <si>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</si>
  <si>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</si>
  <si>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</si>
  <si>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</si>
  <si>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</si>
  <si>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</si>
  <si>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</si>
  <si>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</si>
  <si>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</si>
  <si>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</si>
  <si>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</si>
  <si>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</si>
  <si>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</si>
  <si>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</si>
  <si>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</si>
  <si>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</si>
  <si>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</si>
  <si>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</si>
  <si>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</si>
  <si>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</si>
  <si>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</si>
  <si>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</si>
  <si>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</si>
  <si>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</si>
  <si>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</si>
  <si>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</si>
  <si>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</si>
  <si>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</si>
  <si>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</si>
  <si>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</si>
  <si>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</si>
  <si>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</si>
  <si>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</si>
  <si>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</si>
  <si>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</si>
  <si>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</si>
  <si>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</si>
  <si>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</si>
  <si>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</si>
  <si>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</si>
  <si>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</si>
  <si>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</si>
  <si>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</si>
  <si>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</si>
  <si>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</si>
  <si>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</si>
  <si>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</si>
  <si>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</si>
  <si>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</si>
  <si>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</si>
  <si>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</si>
  <si>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</si>
  <si>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</si>
  <si>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</si>
  <si>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</si>
  <si>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</si>
  <si>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</si>
  <si>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</si>
  <si>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</si>
  <si>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</si>
  <si>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</si>
  <si>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</si>
  <si>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</si>
  <si>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</si>
  <si>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</si>
  <si>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</si>
  <si>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</si>
  <si>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</si>
  <si>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</si>
  <si>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</si>
  <si>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</si>
  <si>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</si>
  <si>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</si>
  <si>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</si>
  <si>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</si>
  <si>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</si>
  <si>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</si>
  <si>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</si>
  <si>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</si>
  <si>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</si>
  <si>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</si>
  <si>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</si>
  <si>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</si>
  <si>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</si>
  <si>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</si>
  <si>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</si>
  <si>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</si>
  <si>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</si>
  <si>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</si>
  <si>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</si>
  <si>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</si>
  <si>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</si>
  <si>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</si>
  <si>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</si>
  <si>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</si>
  <si>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</si>
  <si>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</si>
  <si>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</si>
  <si>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</si>
  <si>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</si>
  <si>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</si>
  <si>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</si>
  <si>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</si>
  <si>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</si>
  <si>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</si>
  <si>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</si>
  <si>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</si>
  <si>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</si>
  <si>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</si>
  <si>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</si>
  <si>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</si>
  <si>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</si>
  <si>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</si>
  <si>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</si>
  <si>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</si>
  <si>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</si>
  <si>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</si>
  <si>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</si>
  <si>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</si>
  <si>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</si>
  <si>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</si>
  <si>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</si>
  <si>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</si>
  <si>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</si>
  <si>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</si>
  <si>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</si>
  <si>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</si>
  <si>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</si>
  <si>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</si>
  <si>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</si>
  <si>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</si>
  <si>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</si>
  <si>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</si>
  <si>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</si>
  <si>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</si>
  <si>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</si>
  <si>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</si>
  <si>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</si>
  <si>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</si>
  <si>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</si>
  <si>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</si>
  <si>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</si>
  <si>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</si>
  <si>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</si>
  <si>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</si>
  <si>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</si>
  <si>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</si>
  <si>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</si>
  <si>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</si>
  <si>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</si>
  <si>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</si>
  <si>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</si>
  <si>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</si>
  <si>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</si>
  <si>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</si>
  <si>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</si>
  <si>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</si>
  <si>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</si>
  <si>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</si>
  <si>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</si>
  <si>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</si>
  <si>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</si>
  <si>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</si>
  <si>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</si>
  <si>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</si>
  <si>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</si>
  <si>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</si>
  <si>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</si>
  <si>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</si>
  <si>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</si>
  <si>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</si>
  <si>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</si>
  <si>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</si>
  <si>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</si>
  <si>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</si>
  <si>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</si>
  <si>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</si>
  <si>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</si>
  <si>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</si>
  <si>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</si>
  <si>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</si>
  <si>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</si>
  <si>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</si>
  <si>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</si>
  <si>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</si>
  <si>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</si>
  <si>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</si>
  <si>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</si>
  <si>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</si>
  <si>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</si>
  <si>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</si>
  <si>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</si>
  <si>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</si>
  <si>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</si>
  <si>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</si>
  <si>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</si>
  <si>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</si>
  <si>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</si>
  <si>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</si>
  <si>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</si>
  <si>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</si>
  <si>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</si>
  <si>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</si>
  <si>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</si>
  <si>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</si>
  <si>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</si>
  <si>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</si>
  <si>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</si>
  <si>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</si>
  <si>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</si>
  <si>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</si>
  <si>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</si>
  <si>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</si>
  <si>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</si>
  <si>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</si>
  <si>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</si>
  <si>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</si>
  <si>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</si>
  <si>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</si>
  <si>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</si>
  <si>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</si>
  <si>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</si>
  <si>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</si>
  <si>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</si>
  <si>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</si>
  <si>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</si>
  <si>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</si>
  <si>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</si>
  <si>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</si>
  <si>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</si>
  <si>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</si>
  <si>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</si>
  <si>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</si>
  <si>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</si>
  <si>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</si>
  <si>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</si>
  <si>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</si>
  <si>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</si>
  <si>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</si>
  <si>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</si>
  <si>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</si>
  <si>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</si>
  <si>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</si>
  <si>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</si>
  <si>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</si>
  <si>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</si>
  <si>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</si>
  <si>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</si>
  <si>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</si>
  <si>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</si>
  <si>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</si>
  <si>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</si>
  <si>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</si>
  <si>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</si>
  <si>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</si>
  <si>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</si>
  <si>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</si>
  <si>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</si>
  <si>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</si>
  <si>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</si>
  <si>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</si>
  <si>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</si>
  <si>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</si>
  <si>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</si>
  <si>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</si>
  <si>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</si>
  <si>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</si>
  <si>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</si>
  <si>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</si>
  <si>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</si>
  <si>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</si>
  <si>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</si>
  <si>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</si>
  <si>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</si>
  <si>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</si>
  <si>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</si>
  <si>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</si>
  <si>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</si>
  <si>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</si>
  <si>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</si>
  <si>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</si>
  <si>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</si>
  <si>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</si>
  <si>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</si>
  <si>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</si>
  <si>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</si>
  <si>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</si>
  <si>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</si>
  <si>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</si>
  <si>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</si>
  <si>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</si>
  <si>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</si>
  <si>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</si>
  <si>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</si>
  <si>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</si>
  <si>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</si>
  <si>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</si>
  <si>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</si>
  <si>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</si>
  <si>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</si>
  <si>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</si>
  <si>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</si>
  <si>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</si>
  <si>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</si>
  <si>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</si>
  <si>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</si>
  <si>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</si>
  <si>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</si>
  <si>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</si>
  <si>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</si>
  <si>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</si>
  <si>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</si>
  <si>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</si>
  <si>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</si>
  <si>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</si>
  <si>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</si>
  <si>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</si>
  <si>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</si>
  <si>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</si>
  <si>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</si>
  <si>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</si>
  <si>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</si>
  <si>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</si>
  <si>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</si>
  <si>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</si>
  <si>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</si>
  <si>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</si>
  <si>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</si>
  <si>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</si>
  <si>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</si>
  <si>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</si>
  <si>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</si>
  <si>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</si>
  <si>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</si>
  <si>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</si>
  <si>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</si>
  <si>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</si>
  <si>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</si>
  <si>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</si>
  <si>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</si>
  <si>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</si>
  <si>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</si>
  <si>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</si>
  <si>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</si>
  <si>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</si>
  <si>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</si>
  <si>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</si>
  <si>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</si>
  <si>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</si>
  <si>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</si>
  <si>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</si>
  <si>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</si>
  <si>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</si>
  <si>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</si>
  <si>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</si>
  <si>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</si>
  <si>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</si>
  <si>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</si>
  <si>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</si>
  <si>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</si>
  <si>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</si>
  <si>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</si>
  <si>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</si>
  <si>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</si>
  <si>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</si>
  <si>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</si>
  <si>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</si>
  <si>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</si>
  <si>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</si>
  <si>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</si>
  <si>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</si>
  <si>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</si>
  <si>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</si>
  <si>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</si>
  <si>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</si>
  <si>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</si>
  <si>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</si>
  <si>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</si>
  <si>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</si>
  <si>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</si>
  <si>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</si>
  <si>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</si>
  <si>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</si>
  <si>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</si>
  <si>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</si>
  <si>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</si>
  <si>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</si>
  <si>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</si>
  <si>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</si>
  <si>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</si>
  <si>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</si>
  <si>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</si>
  <si>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</si>
  <si>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</si>
  <si>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</si>
  <si>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</si>
  <si>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</si>
  <si>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</si>
  <si>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</si>
  <si>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</si>
  <si>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</si>
  <si>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</si>
  <si>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</si>
  <si>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</si>
  <si>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</si>
  <si>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</si>
  <si>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</si>
  <si>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</si>
  <si>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</si>
  <si>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</si>
  <si>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</si>
  <si>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</si>
  <si>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</si>
  <si>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</si>
  <si>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</si>
  <si>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</si>
  <si>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</si>
  <si>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</si>
  <si>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</si>
  <si>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</si>
  <si>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</si>
  <si>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</si>
  <si>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</si>
  <si>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</si>
  <si>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</si>
  <si>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</si>
  <si>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</si>
  <si>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</si>
  <si>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</si>
  <si>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</si>
  <si>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</si>
  <si>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</si>
  <si>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</si>
  <si>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</si>
  <si>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</si>
  <si>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</si>
  <si>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</si>
  <si>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</si>
  <si>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</si>
  <si>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</si>
  <si>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</si>
  <si>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</si>
  <si>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</si>
  <si>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</si>
  <si>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</si>
  <si>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</si>
  <si>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</si>
  <si>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</si>
  <si>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</si>
  <si>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</si>
  <si>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</si>
  <si>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</si>
  <si>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</si>
  <si>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</si>
  <si>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</si>
  <si>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</si>
  <si>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</si>
  <si>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</si>
  <si>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</si>
  <si>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</si>
  <si>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</si>
  <si>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</si>
  <si>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</si>
  <si>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</si>
  <si>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</si>
  <si>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</si>
  <si>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</si>
  <si>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</si>
  <si>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</si>
  <si>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</si>
  <si>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</si>
  <si>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</si>
  <si>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</si>
  <si>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</si>
  <si>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</si>
  <si>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</si>
  <si>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</si>
  <si>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</si>
  <si>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</si>
  <si>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</si>
  <si>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</si>
  <si>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</si>
  <si>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</si>
  <si>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</si>
  <si>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</si>
  <si>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</si>
  <si>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</si>
  <si>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</si>
  <si>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</si>
  <si>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</si>
  <si>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</si>
  <si>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</si>
  <si>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</si>
  <si>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</si>
  <si>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</si>
  <si>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</si>
  <si>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</si>
  <si>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</si>
  <si>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</si>
  <si>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</si>
  <si>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</si>
  <si>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</si>
  <si>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</si>
  <si>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</si>
  <si>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</si>
  <si>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</si>
  <si>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</si>
  <si>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</si>
  <si>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</si>
  <si>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</si>
  <si>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</si>
  <si>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</si>
  <si>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</si>
  <si>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</si>
  <si>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</si>
  <si>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</si>
  <si>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</si>
  <si>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</si>
  <si>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</si>
  <si>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</si>
  <si>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</si>
  <si>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</si>
  <si>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</si>
  <si>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</si>
  <si>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</si>
  <si>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</si>
  <si>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</si>
  <si>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</si>
  <si>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</si>
  <si>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</si>
  <si>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</si>
  <si>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</si>
  <si>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</si>
  <si>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</si>
  <si>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</si>
  <si>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</si>
  <si>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</si>
  <si>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</si>
  <si>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</si>
  <si>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</si>
  <si>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</si>
  <si>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</si>
  <si>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</si>
  <si>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</si>
  <si>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</si>
  <si>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</si>
  <si>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</si>
  <si>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</si>
  <si>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</si>
  <si>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</si>
  <si>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</si>
  <si>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</si>
  <si>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</si>
  <si>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</si>
  <si>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</si>
  <si>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</si>
  <si>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</si>
  <si>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</si>
  <si>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</si>
  <si>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</si>
  <si>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</si>
  <si>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</si>
  <si>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</si>
  <si>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</si>
  <si>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</si>
  <si>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</si>
  <si>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</si>
  <si>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</si>
  <si>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</si>
  <si>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</si>
  <si>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</si>
  <si>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</si>
  <si>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</si>
  <si>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</si>
  <si>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</si>
  <si>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</si>
  <si>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</si>
  <si>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</si>
  <si>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</si>
  <si>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</si>
  <si>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</si>
  <si>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</si>
  <si>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</si>
  <si>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</si>
  <si>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</si>
  <si>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</si>
  <si>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</si>
  <si>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</si>
  <si>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</si>
  <si>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</si>
  <si>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</si>
  <si>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</si>
  <si>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</si>
  <si>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</si>
  <si>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</si>
  <si>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</si>
  <si>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</si>
  <si>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</si>
  <si>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</si>
  <si>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</si>
  <si>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</si>
  <si>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</si>
  <si>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</si>
  <si>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</si>
  <si>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</si>
  <si>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</si>
  <si>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</si>
  <si>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</si>
  <si>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</si>
  <si>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</si>
  <si>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</si>
  <si>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</si>
  <si>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</si>
  <si>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</si>
  <si>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</si>
  <si>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</si>
  <si>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</si>
  <si>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</si>
  <si>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</si>
  <si>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</si>
  <si>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</si>
  <si>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</si>
  <si>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</si>
  <si>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</si>
  <si>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</si>
  <si>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</si>
  <si>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</si>
  <si>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</si>
  <si>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</si>
  <si>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</si>
  <si>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</si>
  <si>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</si>
  <si>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</si>
  <si>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</si>
  <si>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</si>
  <si>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</si>
  <si>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</si>
  <si>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</si>
  <si>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</si>
  <si>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</si>
  <si>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</si>
  <si>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</si>
  <si>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</si>
  <si>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</si>
  <si>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</si>
  <si>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</si>
  <si>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</si>
  <si>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</si>
  <si>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</si>
  <si>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</si>
  <si>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</si>
  <si>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</si>
  <si>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</si>
  <si>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</si>
  <si>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</si>
  <si>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</si>
  <si>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</si>
  <si>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</si>
  <si>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</si>
  <si>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</si>
  <si>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</si>
  <si>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</si>
  <si>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</si>
  <si>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</si>
  <si>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</si>
  <si>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</si>
  <si>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</si>
  <si>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</si>
  <si>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</si>
  <si>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</si>
  <si>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</si>
  <si>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</si>
  <si>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</si>
  <si>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</si>
  <si>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</si>
  <si>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</si>
  <si>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</si>
  <si>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</si>
  <si>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</si>
  <si>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</si>
  <si>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</si>
  <si>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</si>
  <si>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</si>
  <si>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</si>
  <si>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</si>
  <si>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</si>
  <si>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</si>
  <si>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</si>
  <si>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</si>
  <si>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</si>
  <si>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</si>
  <si>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</si>
  <si>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</si>
  <si>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</si>
  <si>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</si>
  <si>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</si>
  <si>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</si>
  <si>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</si>
  <si>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</si>
  <si>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</si>
  <si>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</si>
  <si>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</si>
  <si>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</si>
  <si>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</si>
  <si>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</si>
  <si>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</si>
  <si>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</si>
  <si>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</si>
  <si>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</si>
  <si>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</si>
  <si>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</si>
  <si>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</si>
  <si>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</si>
  <si>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</si>
  <si>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</si>
  <si>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</si>
  <si>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</si>
  <si>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</si>
  <si>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</si>
  <si>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</si>
  <si>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</si>
  <si>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</si>
  <si>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</si>
  <si>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</si>
  <si>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</si>
  <si>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</si>
  <si>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</si>
  <si>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</si>
  <si>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</si>
  <si>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</si>
  <si>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</si>
  <si>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</si>
  <si>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</si>
  <si>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</si>
  <si>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</si>
  <si>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</si>
  <si>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</si>
  <si>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</si>
  <si>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</si>
  <si>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</si>
  <si>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</si>
  <si>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</si>
  <si>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</si>
  <si>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</si>
  <si>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</si>
  <si>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</si>
  <si>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</si>
  <si>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</si>
  <si>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</si>
  <si>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</si>
  <si>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</si>
  <si>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</si>
  <si>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</si>
  <si>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</si>
  <si>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</si>
  <si>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</si>
  <si>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</si>
  <si>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</si>
  <si>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</si>
  <si>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</si>
  <si>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</si>
  <si>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</si>
  <si>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</si>
  <si>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</si>
  <si>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</si>
  <si>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</si>
  <si>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</si>
  <si>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</si>
  <si>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</si>
  <si>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</si>
  <si>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</si>
  <si>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</si>
  <si>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</si>
  <si>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</si>
  <si>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</si>
  <si>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</si>
  <si>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</si>
  <si>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</si>
  <si>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</si>
  <si>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</si>
  <si>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</si>
  <si>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</si>
  <si>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</si>
  <si>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</si>
  <si>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</si>
  <si>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</si>
  <si>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</si>
  <si>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</si>
  <si>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</si>
  <si>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</si>
  <si>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</si>
  <si>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</si>
  <si>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</si>
  <si>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</si>
  <si>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</si>
  <si>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</si>
  <si>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</si>
  <si>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</si>
  <si>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</si>
  <si>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</si>
  <si>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</si>
  <si>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</si>
  <si>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</si>
  <si>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</si>
  <si>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</si>
  <si>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</si>
  <si>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</si>
  <si>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</si>
  <si>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</si>
  <si>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</si>
  <si>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</si>
  <si>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</si>
  <si>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</si>
  <si>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</si>
  <si>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</si>
  <si>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</si>
  <si>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</si>
  <si>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</si>
  <si>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</si>
  <si>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</si>
  <si>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</si>
  <si>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</si>
  <si>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</si>
  <si>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</si>
  <si>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</si>
  <si>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</si>
  <si>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</si>
  <si>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</si>
  <si>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</si>
  <si>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</si>
  <si>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</si>
  <si>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</si>
  <si>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</si>
  <si>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</si>
  <si>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</si>
  <si>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</si>
  <si>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</si>
  <si>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</si>
  <si>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</si>
  <si>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</si>
  <si>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</si>
  <si>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</si>
  <si>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</si>
  <si>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</si>
  <si>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</si>
  <si>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</si>
  <si>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</si>
  <si>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</si>
  <si>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</si>
  <si>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</si>
  <si>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</si>
  <si>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</si>
  <si>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</si>
  <si>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</si>
  <si>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</si>
  <si>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</si>
  <si>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</si>
  <si>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</si>
  <si>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</si>
  <si>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</si>
  <si>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</si>
  <si>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</si>
  <si>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</si>
  <si>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</si>
  <si>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</si>
  <si>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</si>
  <si>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</si>
  <si>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</si>
  <si>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</si>
  <si>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</si>
  <si>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</si>
  <si>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</si>
  <si>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</si>
  <si>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</si>
  <si>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</si>
  <si>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</si>
  <si>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</si>
  <si>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</si>
  <si>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</si>
  <si>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</si>
  <si>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</si>
  <si>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</si>
  <si>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</si>
  <si>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</si>
  <si>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</si>
  <si>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</si>
  <si>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</si>
  <si>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</si>
  <si>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</si>
  <si>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</si>
  <si>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</si>
  <si>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</si>
  <si>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</si>
  <si>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</si>
  <si>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</si>
  <si>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</si>
  <si>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</si>
  <si>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</si>
  <si>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</si>
  <si>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</si>
  <si>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</si>
  <si>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</si>
  <si>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</si>
  <si>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</si>
  <si>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</si>
  <si>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</si>
  <si>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</si>
  <si>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</si>
  <si>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</si>
  <si>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</si>
  <si>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</si>
  <si>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</si>
  <si>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</si>
  <si>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</si>
  <si>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</si>
  <si>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</si>
  <si>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</si>
  <si>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</si>
  <si>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</si>
  <si>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</si>
  <si>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</si>
  <si>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</si>
  <si>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</si>
  <si>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</si>
  <si>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</si>
  <si>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</si>
  <si>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</si>
  <si>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</si>
  <si>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</si>
  <si>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</si>
  <si>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</si>
  <si>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</si>
  <si>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</si>
  <si>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</si>
  <si>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</si>
  <si>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</si>
  <si>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</si>
  <si>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</si>
  <si>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</si>
  <si>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</si>
  <si>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</si>
  <si>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</si>
  <si>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</si>
  <si>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</si>
  <si>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</si>
  <si>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</si>
  <si>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</si>
  <si>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</si>
  <si>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</si>
  <si>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</si>
  <si>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</si>
  <si>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</si>
  <si>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</si>
  <si>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</si>
  <si>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</si>
  <si>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</si>
  <si>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</si>
  <si>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</si>
  <si>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</si>
  <si>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</si>
  <si>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</si>
  <si>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</si>
  <si>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</si>
  <si>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</si>
  <si>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</si>
  <si>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</si>
  <si>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</si>
  <si>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</si>
  <si>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</si>
  <si>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</si>
  <si>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</si>
  <si>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</si>
  <si>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</si>
  <si>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</si>
  <si>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</si>
  <si>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</si>
  <si>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</si>
  <si>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</si>
  <si>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</si>
  <si>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</si>
  <si>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</si>
  <si>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</si>
  <si>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</si>
  <si>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</si>
  <si>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</si>
  <si>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</si>
  <si>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</si>
  <si>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</si>
  <si>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</si>
  <si>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</si>
  <si>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</si>
  <si>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</si>
  <si>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</si>
  <si>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</si>
  <si>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</si>
  <si>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</si>
  <si>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</si>
  <si>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</si>
  <si>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</si>
  <si>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</si>
  <si>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</si>
  <si>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</si>
  <si>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</si>
  <si>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</si>
  <si>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</si>
  <si>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</si>
  <si>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</si>
  <si>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</si>
  <si>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</si>
  <si>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</si>
  <si>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</si>
  <si>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</si>
  <si>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</si>
  <si>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</si>
  <si>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</si>
  <si>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</si>
  <si>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</si>
  <si>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</si>
  <si>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</si>
  <si>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</si>
  <si>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</si>
  <si>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</si>
  <si>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</si>
  <si>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</si>
  <si>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</si>
  <si>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</si>
  <si>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</si>
  <si>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</si>
  <si>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</si>
  <si>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</si>
  <si>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</si>
  <si>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</si>
  <si>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</si>
  <si>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</si>
  <si>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</si>
  <si>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</si>
  <si>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</si>
  <si>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</si>
  <si>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</si>
  <si>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</si>
  <si>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</si>
  <si>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</si>
  <si>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</si>
  <si>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</si>
  <si>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</si>
  <si>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</si>
  <si>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</si>
  <si>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</si>
  <si>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</si>
  <si>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</si>
  <si>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</si>
  <si>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</si>
  <si>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</si>
  <si>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</si>
  <si>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</si>
  <si>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</si>
  <si>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</si>
  <si>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</si>
  <si>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</si>
  <si>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</si>
  <si>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</si>
  <si>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</si>
  <si>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</si>
  <si>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</si>
  <si>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</si>
  <si>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</si>
  <si>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</si>
  <si>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</si>
  <si>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</si>
  <si>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</si>
  <si>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</si>
  <si>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</si>
  <si>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</si>
  <si>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</si>
  <si>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</si>
  <si>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</si>
  <si>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</si>
  <si>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</si>
  <si>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</si>
  <si>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</si>
  <si>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</si>
  <si>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</si>
  <si>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</si>
  <si>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</si>
  <si>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</si>
  <si>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</si>
  <si>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</si>
  <si>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</si>
  <si>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</si>
  <si>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</si>
  <si>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</si>
  <si>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</si>
  <si>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</si>
  <si>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</si>
  <si>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</si>
  <si>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</si>
  <si>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</si>
  <si>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</si>
  <si>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</si>
  <si>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</si>
  <si>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</si>
  <si>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</si>
  <si>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</si>
  <si>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</si>
  <si>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</si>
  <si>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</si>
  <si>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</si>
  <si>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</si>
  <si>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</si>
  <si>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</si>
  <si>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</si>
  <si>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</si>
  <si>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</si>
  <si>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</si>
  <si>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</si>
  <si>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</si>
  <si>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</si>
  <si>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</si>
  <si>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</si>
  <si>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</si>
  <si>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</si>
  <si>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</si>
  <si>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</si>
  <si>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</si>
  <si>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</si>
  <si>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</si>
  <si>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</si>
  <si>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</si>
  <si>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</si>
  <si>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</si>
  <si>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</si>
  <si>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</si>
  <si>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</si>
  <si>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</si>
  <si>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</si>
  <si>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</si>
  <si>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</si>
  <si>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</si>
  <si>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</si>
  <si>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</si>
  <si>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</si>
  <si>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</si>
  <si>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</si>
  <si>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</si>
  <si>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</si>
  <si>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</si>
  <si>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</si>
  <si>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</si>
  <si>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</si>
  <si>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</si>
  <si>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</si>
  <si>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</si>
  <si>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</si>
  <si>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</si>
  <si>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</si>
  <si>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</si>
  <si>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</si>
  <si>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</si>
  <si>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</si>
  <si>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</si>
  <si>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</si>
  <si>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</si>
  <si>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</si>
  <si>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</si>
  <si>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</si>
  <si>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</si>
  <si>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</si>
  <si>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</si>
  <si>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</si>
  <si>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</si>
  <si>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</si>
  <si>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</si>
  <si>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</si>
  <si>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</si>
  <si>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</si>
  <si>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</si>
  <si>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</si>
  <si>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</si>
  <si>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</si>
  <si>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</si>
  <si>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</si>
  <si>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</si>
  <si>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</si>
  <si>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</si>
  <si>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</si>
  <si>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</si>
  <si>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</si>
  <si>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</si>
  <si>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</si>
  <si>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</si>
  <si>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</si>
  <si>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</si>
  <si>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</si>
  <si>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</si>
  <si>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</si>
  <si>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</si>
  <si>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</si>
  <si>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</si>
  <si>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</si>
  <si>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</si>
  <si>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</si>
  <si>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</si>
  <si>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</si>
  <si>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</si>
  <si>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</si>
  <si>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</si>
  <si>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</si>
  <si>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</si>
  <si>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</si>
  <si>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</si>
  <si>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</si>
  <si>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</si>
  <si>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</si>
  <si>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</si>
  <si>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</si>
  <si>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</si>
  <si>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</si>
  <si>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</si>
  <si>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</si>
  <si>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</si>
  <si>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</si>
  <si>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</si>
  <si>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</si>
  <si>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</si>
  <si>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</si>
  <si>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</si>
  <si>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</si>
  <si>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</si>
  <si>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</si>
  <si>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</si>
  <si>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</si>
  <si>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</si>
  <si>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</si>
  <si>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</si>
  <si>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</si>
  <si>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</si>
  <si>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</si>
  <si>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</si>
  <si>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</si>
  <si>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</si>
  <si>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</si>
  <si>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</si>
  <si>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</si>
  <si>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</si>
  <si>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</si>
  <si>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</si>
  <si>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</si>
  <si>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</si>
  <si>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</si>
  <si>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</si>
  <si>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</si>
  <si>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</si>
  <si>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</si>
  <si>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</si>
  <si>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</si>
  <si>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</si>
  <si>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</si>
  <si>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</si>
  <si>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</si>
  <si>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</si>
  <si>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</si>
  <si>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</si>
  <si>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</si>
  <si>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</si>
  <si>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</si>
  <si>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</si>
  <si>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</si>
  <si>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</si>
  <si>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</si>
  <si>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</si>
  <si>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</si>
  <si>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</si>
  <si>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</si>
  <si>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</si>
  <si>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</si>
  <si>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</si>
  <si>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</si>
  <si>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</si>
  <si>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</si>
  <si>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</si>
  <si>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</si>
  <si>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</si>
  <si>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</si>
  <si>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</si>
  <si>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</si>
  <si>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</si>
  <si>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</si>
  <si>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</si>
  <si>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</si>
  <si>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</si>
  <si>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</si>
  <si>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</si>
  <si>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</si>
  <si>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</si>
  <si>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</si>
  <si>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</si>
  <si>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</si>
  <si>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</si>
  <si>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</si>
  <si>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</si>
  <si>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</si>
  <si>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</si>
  <si>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</si>
  <si>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</si>
  <si>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</si>
  <si>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</si>
  <si>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</si>
  <si>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</si>
  <si>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</si>
  <si>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</si>
  <si>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</si>
  <si>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</si>
  <si>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</si>
  <si>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</si>
  <si>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</si>
  <si>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</si>
  <si>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</si>
  <si>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</si>
  <si>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</si>
  <si>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</si>
  <si>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</si>
  <si>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</si>
  <si>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</si>
  <si>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</si>
  <si>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</si>
  <si>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</si>
  <si>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</si>
  <si>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</si>
  <si>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</si>
  <si>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</si>
  <si>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</si>
  <si>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</si>
  <si>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</si>
  <si>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</si>
  <si>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</si>
  <si>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</si>
  <si>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</si>
  <si>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</si>
  <si>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</si>
  <si>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</si>
  <si>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</si>
  <si>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</si>
  <si>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</si>
  <si>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</si>
  <si>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</si>
  <si>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</si>
  <si>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</si>
  <si>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</si>
  <si>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</si>
  <si>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</si>
  <si>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</si>
  <si>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</si>
  <si>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</si>
  <si>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</si>
  <si>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</si>
  <si>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</si>
  <si>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</si>
  <si>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</si>
  <si>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</si>
  <si>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</si>
  <si>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</si>
  <si>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</si>
  <si>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</si>
  <si>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</si>
  <si>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</si>
  <si>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</si>
  <si>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</si>
  <si>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</si>
  <si>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</si>
  <si>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</si>
  <si>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</si>
  <si>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</si>
  <si>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</si>
  <si>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</si>
  <si>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</si>
  <si>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</si>
  <si>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</si>
  <si>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</si>
  <si>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</si>
  <si>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</si>
  <si>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</si>
  <si>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</si>
  <si>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</si>
  <si>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</si>
  <si>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</si>
  <si>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</si>
  <si>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</si>
  <si>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</si>
  <si>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</si>
  <si>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</si>
  <si>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</si>
  <si>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</si>
  <si>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</si>
  <si>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</si>
  <si>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</si>
  <si>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</si>
  <si>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</si>
  <si>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</si>
  <si>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</si>
  <si>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</si>
  <si>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</si>
  <si>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</si>
  <si>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</si>
  <si>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</si>
  <si>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</si>
  <si>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</si>
  <si>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</si>
  <si>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</si>
  <si>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</si>
  <si>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</si>
  <si>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</si>
  <si>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</si>
  <si>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</si>
  <si>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</si>
  <si>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</si>
  <si>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</si>
  <si>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</si>
  <si>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</si>
  <si>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</si>
  <si>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</si>
  <si>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</si>
  <si>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</si>
  <si>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</si>
  <si>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</si>
  <si>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</si>
  <si>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</si>
  <si>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</si>
  <si>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</si>
  <si>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</si>
  <si>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</si>
  <si>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</si>
  <si>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</si>
  <si>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</si>
  <si>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</si>
  <si>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</si>
  <si>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</si>
  <si>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</si>
  <si>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</si>
  <si>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</si>
  <si>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</si>
  <si>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</si>
  <si>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</si>
  <si>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</si>
  <si>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</si>
  <si>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</si>
  <si>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</si>
  <si>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</si>
  <si>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</si>
  <si>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</si>
  <si>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</si>
  <si>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</si>
  <si>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</si>
  <si>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</si>
  <si>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</si>
  <si>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</si>
  <si>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</si>
  <si>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</si>
  <si>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</si>
  <si>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</si>
  <si>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</si>
  <si>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</si>
  <si>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</si>
  <si>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</si>
  <si>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</si>
  <si>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</si>
  <si>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</si>
  <si>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</si>
  <si>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</si>
  <si>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</si>
  <si>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</si>
  <si>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</si>
  <si>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</si>
  <si>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</si>
  <si>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</si>
  <si>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</si>
  <si>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</si>
  <si>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</si>
  <si>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</si>
  <si>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</si>
  <si>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</si>
  <si>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</si>
  <si>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</si>
  <si>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</si>
  <si>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</si>
  <si>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</si>
  <si>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</si>
  <si>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</si>
  <si>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</si>
  <si>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</si>
  <si>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</si>
  <si>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</si>
  <si>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</si>
  <si>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</si>
  <si>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</si>
  <si>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</si>
  <si>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</si>
  <si>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</si>
  <si>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</si>
  <si>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</si>
  <si>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</si>
  <si>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</si>
  <si>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</si>
  <si>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</si>
  <si>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</si>
  <si>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</si>
  <si>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</si>
  <si>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</si>
  <si>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</si>
  <si>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</si>
  <si>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</si>
  <si>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</si>
  <si>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</si>
  <si>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</si>
  <si>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</si>
  <si>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</si>
  <si>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</si>
  <si>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</si>
  <si>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</si>
  <si>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</si>
  <si>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</si>
  <si>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</si>
  <si>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</si>
  <si>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</si>
  <si>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</si>
  <si>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</si>
  <si>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</si>
  <si>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</si>
  <si>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</si>
  <si>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</si>
  <si>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</si>
  <si>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</si>
  <si>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</si>
  <si>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</si>
  <si>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</si>
  <si>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</si>
  <si>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</si>
  <si>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</si>
  <si>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</si>
  <si>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</si>
  <si>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</si>
  <si>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</si>
  <si>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</si>
  <si>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</si>
  <si>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</si>
  <si>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</si>
  <si>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</si>
  <si>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</si>
  <si>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</si>
  <si>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</si>
  <si>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</si>
  <si>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</si>
  <si>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</si>
  <si>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</si>
  <si>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</si>
  <si>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</si>
  <si>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</si>
  <si>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</si>
  <si>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</si>
  <si>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</si>
  <si>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</si>
  <si>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</si>
  <si>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</si>
  <si>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</si>
  <si>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</si>
  <si>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</si>
  <si>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</si>
  <si>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</si>
  <si>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</si>
  <si>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</si>
  <si>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</si>
  <si>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</si>
  <si>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</si>
  <si>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</si>
  <si>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</si>
  <si>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</si>
  <si>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</si>
  <si>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</si>
  <si>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</si>
  <si>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</si>
  <si>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</si>
  <si>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</si>
  <si>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</si>
  <si>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</si>
  <si>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</si>
  <si>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</si>
  <si>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</si>
  <si>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</si>
  <si>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</si>
  <si>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</si>
  <si>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</si>
  <si>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</si>
  <si>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</si>
  <si>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</si>
  <si>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</si>
  <si>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</si>
  <si>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</si>
  <si>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</si>
  <si>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</si>
  <si>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</si>
  <si>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</si>
  <si>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</si>
  <si>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</si>
  <si>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</si>
  <si>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</si>
  <si>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</si>
  <si>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</si>
  <si>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</si>
  <si>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</si>
  <si>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</si>
  <si>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</si>
  <si>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</si>
  <si>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</si>
  <si>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</si>
  <si>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</si>
  <si>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</si>
  <si>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</si>
  <si>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</si>
  <si>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</si>
  <si>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</si>
  <si>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</si>
  <si>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</si>
  <si>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</si>
  <si>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</si>
  <si>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</si>
  <si>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</si>
  <si>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</si>
  <si>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</si>
  <si>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</si>
  <si>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</si>
  <si>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</si>
  <si>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</si>
  <si>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</si>
  <si>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</si>
  <si>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</si>
  <si>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</si>
  <si>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</si>
  <si>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</si>
  <si>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</si>
  <si>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</si>
  <si>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</si>
  <si>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</si>
  <si>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</si>
  <si>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</si>
  <si>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</si>
  <si>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</si>
  <si>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</si>
  <si>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</si>
  <si>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</si>
  <si>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</si>
  <si>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</si>
  <si>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</si>
  <si>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</si>
  <si>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</si>
  <si>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</si>
  <si>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</si>
  <si>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</si>
  <si>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</si>
  <si>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</si>
  <si>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</si>
  <si>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</si>
  <si>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</si>
  <si>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</si>
  <si>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</si>
  <si>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</si>
  <si>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</si>
  <si>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</si>
  <si>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</si>
  <si>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</si>
  <si>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</si>
  <si>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</si>
  <si>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</si>
  <si>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</si>
  <si>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</si>
  <si>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</si>
  <si>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</si>
  <si>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</si>
  <si>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</si>
  <si>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</si>
  <si>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</si>
  <si>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</si>
  <si>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</si>
  <si>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</si>
  <si>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</si>
  <si>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</si>
  <si>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</si>
  <si>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</si>
  <si>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</si>
  <si>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</si>
  <si>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</si>
  <si>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</si>
  <si>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</si>
  <si>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</si>
  <si>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</si>
  <si>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</si>
  <si>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</si>
  <si>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</si>
  <si>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</si>
  <si>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</si>
  <si>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</si>
  <si>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</si>
  <si>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</si>
  <si>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</si>
  <si>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</si>
  <si>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</si>
  <si>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</si>
  <si>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</si>
  <si>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</si>
  <si>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</si>
  <si>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</si>
  <si>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</si>
  <si>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</si>
  <si>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</si>
  <si>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</si>
  <si>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</si>
  <si>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</si>
  <si>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</si>
  <si>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</si>
  <si>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</si>
  <si>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</si>
  <si>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</si>
  <si>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</si>
  <si>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</si>
  <si>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</si>
  <si>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</si>
  <si>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</si>
  <si>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</si>
  <si>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</si>
  <si>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</si>
  <si>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</si>
  <si>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</si>
  <si>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</si>
  <si>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</si>
  <si>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</si>
  <si>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</si>
  <si>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</si>
  <si>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</si>
  <si>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</si>
  <si>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</si>
  <si>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</si>
  <si>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</si>
  <si>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</si>
  <si>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</si>
  <si>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</si>
  <si>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</si>
  <si>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</si>
  <si>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</si>
  <si>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</si>
  <si>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</si>
  <si>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</si>
  <si>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</si>
  <si>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</si>
  <si>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</si>
  <si>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</si>
  <si>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</si>
  <si>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</si>
  <si>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</si>
  <si>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</si>
  <si>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</si>
  <si>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</si>
  <si>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</si>
  <si>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</si>
  <si>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</si>
  <si>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</si>
  <si>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</si>
  <si>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</si>
  <si>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</si>
  <si>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</si>
  <si>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</si>
  <si>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</si>
  <si>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</si>
  <si>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</si>
  <si>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</si>
  <si>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</si>
  <si>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</si>
  <si>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</si>
  <si>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</si>
  <si>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</si>
  <si>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</si>
  <si>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</si>
  <si>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</si>
  <si>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</si>
  <si>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</si>
  <si>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</si>
  <si>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</si>
  <si>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</si>
  <si>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</si>
  <si>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</si>
  <si>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</si>
  <si>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</si>
  <si>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</si>
  <si>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</si>
  <si>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</si>
  <si>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</si>
  <si>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</si>
  <si>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</si>
  <si>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</si>
  <si>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</si>
  <si>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</si>
  <si>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</si>
  <si>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</si>
  <si>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</si>
  <si>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</si>
  <si>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</si>
  <si>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</si>
  <si>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</si>
  <si>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</si>
  <si>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</si>
  <si>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</si>
  <si>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</si>
  <si>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</si>
  <si>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</si>
  <si>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</si>
  <si>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</si>
  <si>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</si>
  <si>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</si>
  <si>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</si>
  <si>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</si>
  <si>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</si>
  <si>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</si>
  <si>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</si>
  <si>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</si>
  <si>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</si>
  <si>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</si>
  <si>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</si>
  <si>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</si>
  <si>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</si>
  <si>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</si>
  <si>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</si>
  <si>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</si>
  <si>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</si>
  <si>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</si>
  <si>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</si>
  <si>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</si>
  <si>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</si>
  <si>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</si>
  <si>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</si>
  <si>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</si>
  <si>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</si>
  <si>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</si>
  <si>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</si>
  <si>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</si>
  <si>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</si>
  <si>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</si>
  <si>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</si>
  <si>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</si>
  <si>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</si>
  <si>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</si>
  <si>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</si>
  <si>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</si>
  <si>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</si>
  <si>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</si>
  <si>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</si>
  <si>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</si>
  <si>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</si>
  <si>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</si>
  <si>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</si>
  <si>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</si>
  <si>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</si>
  <si>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</si>
  <si>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</si>
  <si>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</si>
  <si>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</si>
  <si>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</si>
  <si>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</si>
  <si>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</si>
  <si>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</si>
  <si>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</si>
  <si>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</si>
  <si>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</si>
  <si>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</si>
  <si>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</si>
  <si>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</si>
  <si>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</si>
  <si>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</si>
  <si>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</si>
  <si>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</si>
  <si>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</si>
  <si>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</si>
  <si>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</si>
  <si>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</si>
  <si>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</si>
  <si>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</si>
  <si>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</si>
  <si>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</si>
  <si>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</si>
  <si>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</si>
  <si>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</si>
  <si>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</si>
  <si>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</si>
  <si>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</si>
  <si>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</si>
  <si>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</si>
  <si>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</si>
  <si>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</si>
  <si>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</si>
  <si>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</si>
  <si>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</si>
  <si>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</si>
  <si>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</si>
  <si>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</si>
  <si>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</si>
  <si>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</si>
  <si>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</si>
  <si>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</si>
  <si>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</si>
  <si>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</si>
  <si>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</si>
  <si>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</si>
  <si>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</si>
  <si>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</si>
  <si>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</si>
  <si>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</si>
  <si>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</si>
  <si>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</si>
  <si>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</si>
  <si>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</si>
  <si>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</si>
  <si>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</si>
  <si>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</si>
  <si>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</si>
  <si>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</si>
  <si>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</si>
  <si>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</si>
  <si>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</si>
  <si>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</si>
  <si>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</si>
  <si>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</si>
  <si>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</si>
  <si>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</si>
  <si>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</si>
  <si>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</si>
  <si>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</si>
  <si>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</si>
  <si>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</si>
  <si>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</si>
  <si>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</si>
  <si>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</si>
  <si>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</si>
  <si>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</si>
  <si>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</si>
  <si>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</si>
  <si>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</si>
  <si>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</si>
  <si>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</si>
  <si>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</si>
  <si>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</si>
  <si>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</si>
  <si>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</si>
  <si>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</si>
  <si>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</si>
  <si>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</si>
  <si>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</si>
  <si>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</si>
  <si>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</si>
  <si>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</si>
  <si>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</si>
  <si>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</si>
  <si>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</si>
  <si>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</si>
  <si>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</si>
  <si>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</si>
  <si>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</si>
  <si>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</si>
  <si>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</si>
  <si>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</si>
  <si>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</si>
  <si>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</si>
  <si>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</si>
  <si>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</si>
  <si>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</si>
  <si>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</si>
  <si>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</si>
  <si>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</si>
  <si>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</si>
  <si>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</si>
  <si>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</si>
  <si>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</si>
  <si>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</si>
  <si>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</si>
  <si>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</si>
  <si>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</si>
  <si>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</si>
  <si>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</si>
  <si>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</si>
  <si>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</si>
  <si>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</si>
  <si>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</si>
  <si>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</si>
  <si>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</si>
  <si>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</si>
  <si>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</si>
  <si>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</si>
  <si>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</si>
  <si>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</si>
  <si>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</si>
  <si>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</si>
  <si>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</si>
  <si>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</si>
  <si>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</si>
  <si>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</si>
  <si>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</si>
  <si>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</si>
  <si>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</si>
  <si>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</si>
  <si>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</si>
  <si>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</si>
  <si>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</si>
  <si>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</si>
  <si>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</si>
  <si>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</si>
  <si>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</si>
  <si>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</si>
  <si>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</si>
  <si>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</si>
  <si>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</si>
  <si>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</si>
  <si>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</si>
  <si>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</si>
  <si>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</si>
  <si>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</si>
  <si>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</si>
  <si>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</si>
  <si>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</si>
  <si>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</si>
  <si>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</si>
  <si>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</si>
  <si>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</si>
  <si>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</si>
  <si>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</si>
  <si>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</si>
  <si>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</si>
  <si>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</si>
  <si>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</si>
  <si>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</si>
  <si>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</si>
  <si>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</si>
  <si>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</si>
  <si>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</si>
  <si>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</si>
  <si>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</si>
  <si>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</si>
  <si>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</si>
  <si>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</si>
  <si>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</si>
  <si>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</si>
  <si>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</si>
  <si>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</si>
  <si>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</si>
  <si>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</si>
  <si>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</si>
  <si>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</si>
  <si>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</si>
  <si>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</si>
  <si>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</si>
  <si>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</si>
  <si>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</si>
  <si>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</si>
  <si>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</si>
  <si>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</si>
  <si>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</si>
  <si>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</si>
  <si>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</si>
  <si>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</si>
  <si>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</si>
  <si>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</si>
  <si>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</si>
  <si>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</si>
  <si>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</si>
  <si>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</si>
  <si>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</si>
  <si>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</si>
  <si>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</si>
  <si>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</si>
  <si>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</si>
  <si>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</si>
  <si>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</si>
  <si>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</si>
  <si>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</si>
  <si>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</si>
  <si>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</si>
  <si>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</si>
  <si>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</si>
  <si>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</si>
  <si>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</si>
  <si>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</si>
  <si>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</si>
  <si>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</si>
  <si>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</si>
  <si>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</si>
  <si>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</si>
  <si>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</si>
  <si>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</si>
  <si>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</si>
  <si>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</si>
  <si>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</si>
  <si>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</si>
  <si>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</si>
  <si>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</si>
  <si>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</si>
  <si>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</si>
  <si>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</si>
  <si>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</si>
  <si>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</si>
  <si>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</si>
  <si>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</si>
  <si>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</si>
  <si>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</si>
  <si>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</si>
  <si>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</si>
  <si>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</si>
  <si>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</si>
  <si>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</si>
  <si>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</si>
  <si>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</si>
  <si>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</si>
  <si>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</si>
  <si>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</si>
  <si>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</si>
  <si>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</si>
  <si>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</si>
  <si>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</si>
  <si>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</si>
  <si>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</si>
  <si>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</si>
  <si>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</si>
  <si>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</si>
  <si>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</si>
  <si>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</si>
  <si>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</si>
  <si>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</si>
  <si>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</si>
  <si>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</si>
  <si>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</si>
  <si>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</si>
  <si>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</si>
  <si>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</si>
  <si>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</si>
  <si>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</si>
  <si>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</si>
  <si>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</si>
  <si>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</si>
  <si>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</si>
  <si>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</si>
  <si>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</si>
  <si>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</si>
  <si>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</si>
  <si>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</si>
  <si>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</si>
  <si>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</si>
  <si>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</si>
  <si>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</si>
  <si>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</si>
  <si>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</si>
  <si>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</si>
  <si>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</si>
  <si>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</si>
  <si>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</si>
  <si>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</si>
  <si>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</si>
  <si>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</si>
  <si>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</si>
  <si>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</si>
  <si>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</si>
  <si>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</si>
  <si>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</si>
  <si>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</si>
  <si>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</si>
  <si>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</si>
  <si>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</si>
  <si>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</si>
  <si>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</si>
  <si>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</si>
  <si>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</si>
  <si>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</si>
  <si>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</si>
  <si>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</si>
  <si>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</si>
  <si>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</si>
  <si>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</si>
  <si>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</si>
  <si>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</si>
  <si>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</si>
  <si>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</si>
  <si>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</si>
  <si>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</si>
  <si>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</si>
  <si>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</si>
  <si>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</si>
  <si>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</si>
  <si>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</si>
  <si>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</si>
  <si>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</si>
  <si>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</si>
  <si>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</si>
  <si>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</si>
  <si>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</si>
  <si>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</si>
  <si>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</si>
  <si>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</si>
  <si>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</si>
  <si>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</si>
  <si>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</si>
  <si>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</si>
  <si>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</si>
  <si>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</si>
  <si>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</si>
  <si>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</si>
  <si>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</si>
  <si>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</si>
  <si>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</si>
  <si>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</si>
  <si>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</si>
  <si>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</si>
  <si>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</si>
  <si>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</si>
  <si>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</si>
  <si>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</si>
  <si>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</si>
  <si>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</si>
  <si>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</si>
  <si>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</si>
  <si>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</si>
  <si>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</si>
  <si>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</si>
  <si>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</si>
  <si>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</si>
  <si>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</si>
  <si>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</si>
  <si>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</si>
  <si>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</si>
  <si>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</si>
  <si>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</si>
  <si>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</si>
  <si>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</si>
  <si>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</si>
  <si>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</si>
  <si>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</si>
  <si>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</si>
  <si>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</si>
  <si>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</si>
  <si>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</si>
  <si>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</si>
  <si>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</si>
  <si>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</si>
  <si>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</si>
  <si>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</si>
  <si>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</si>
  <si>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</si>
  <si>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</si>
  <si>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</si>
  <si>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</si>
  <si>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</si>
  <si>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</si>
  <si>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</si>
  <si>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</si>
  <si>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</si>
  <si>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</si>
  <si>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</si>
  <si>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</si>
  <si>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</si>
  <si>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</si>
  <si>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</si>
  <si>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</si>
  <si>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</si>
  <si>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</si>
  <si>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</si>
  <si>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</si>
  <si>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</si>
  <si>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</si>
  <si>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</si>
  <si>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</si>
  <si>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</si>
  <si>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</si>
  <si>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</si>
  <si>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</si>
  <si>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</si>
  <si>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</si>
  <si>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</si>
  <si>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</si>
  <si>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</si>
  <si>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</si>
  <si>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</si>
  <si>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</si>
  <si>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</si>
  <si>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</si>
  <si>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</si>
  <si>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</si>
  <si>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</si>
  <si>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</si>
  <si>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</si>
  <si>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</si>
  <si>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</si>
  <si>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</si>
  <si>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</si>
  <si>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</si>
  <si>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</si>
  <si>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</si>
  <si>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</si>
  <si>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</si>
  <si>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</si>
  <si>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</si>
  <si>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</si>
  <si>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</si>
  <si>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</si>
  <si>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</si>
  <si>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</si>
  <si>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</si>
  <si>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</si>
  <si>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</si>
  <si>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</si>
  <si>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</si>
  <si>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</si>
  <si>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</si>
  <si>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</si>
  <si>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</si>
  <si>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</si>
  <si>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</si>
  <si>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</si>
  <si>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</si>
  <si>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</si>
  <si>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</si>
  <si>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</si>
  <si>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</si>
  <si>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</si>
  <si>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</si>
  <si>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</si>
  <si>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</si>
  <si>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</si>
  <si>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</si>
  <si>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</si>
  <si>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</si>
  <si>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</si>
  <si>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</si>
  <si>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</si>
  <si>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</si>
  <si>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</si>
  <si>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</si>
  <si>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</si>
  <si>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</si>
  <si>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</si>
  <si>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</si>
  <si>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</si>
  <si>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</si>
  <si>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</si>
  <si>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</si>
  <si>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</si>
  <si>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</si>
  <si>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</si>
  <si>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</si>
  <si>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</si>
  <si>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</si>
  <si>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</si>
  <si>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</si>
  <si>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</si>
  <si>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</si>
  <si>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</si>
  <si>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</si>
  <si>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</si>
  <si>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</si>
  <si>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</si>
  <si>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</si>
  <si>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</si>
  <si>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</si>
  <si>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</si>
  <si>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</si>
  <si>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</si>
  <si>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</si>
  <si>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</si>
  <si>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</si>
  <si>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</si>
  <si>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</si>
  <si>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</si>
  <si>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</si>
  <si>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</si>
  <si>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</si>
  <si>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</si>
  <si>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</si>
  <si>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</si>
  <si>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</si>
  <si>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</si>
  <si>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</si>
  <si>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</si>
  <si>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</si>
  <si>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</si>
  <si>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</si>
  <si>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</si>
  <si>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</si>
  <si>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</si>
  <si>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</si>
  <si>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</si>
  <si>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</si>
  <si>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</si>
  <si>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</si>
  <si>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</si>
  <si>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</si>
  <si>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</si>
  <si>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</si>
  <si>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</si>
  <si>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</si>
  <si>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</si>
  <si>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</si>
  <si>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</si>
  <si>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</si>
  <si>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</si>
  <si>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</si>
  <si>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</si>
  <si>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</si>
  <si>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</si>
  <si>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</si>
  <si>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</si>
  <si>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</si>
  <si>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</si>
  <si>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</si>
  <si>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</si>
  <si>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</si>
  <si>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</si>
  <si>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</si>
  <si>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</si>
  <si>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</si>
  <si>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</si>
  <si>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</si>
  <si>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</si>
  <si>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</si>
  <si>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</si>
  <si>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</si>
  <si>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</si>
  <si>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</si>
  <si>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</si>
  <si>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</si>
  <si>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</si>
  <si>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</si>
  <si>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</si>
  <si>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</si>
  <si>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</si>
  <si>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</si>
  <si>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</si>
  <si>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</si>
  <si>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</si>
  <si>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</si>
  <si>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</si>
  <si>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</si>
  <si>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</si>
  <si>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</si>
  <si>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</si>
  <si>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</si>
  <si>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</si>
  <si>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</si>
  <si>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</si>
  <si>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</si>
  <si>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</si>
  <si>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</si>
  <si>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</si>
  <si>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</si>
  <si>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</si>
  <si>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</si>
  <si>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</si>
  <si>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</si>
  <si>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</si>
  <si>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</si>
  <si>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</si>
  <si>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</si>
  <si>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</si>
  <si>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</si>
  <si>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</si>
  <si>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</si>
  <si>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</si>
  <si>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</si>
  <si>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</si>
  <si>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</si>
  <si>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</si>
  <si>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</si>
  <si>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</si>
  <si>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</si>
  <si>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</si>
  <si>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</si>
  <si>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</si>
  <si>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</si>
  <si>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</si>
  <si>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</si>
  <si>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</si>
  <si>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</si>
  <si>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</si>
  <si>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</si>
  <si>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</si>
  <si>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</si>
  <si>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</si>
  <si>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</si>
  <si>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</si>
  <si>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</si>
  <si>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</si>
  <si>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</si>
  <si>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</si>
  <si>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</si>
  <si>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</si>
  <si>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</si>
  <si>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</si>
  <si>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</si>
  <si>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</si>
  <si>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</si>
  <si>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</si>
  <si>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</si>
  <si>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</si>
  <si>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</si>
  <si>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</si>
  <si>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</si>
  <si>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</si>
  <si>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</si>
  <si>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</si>
  <si>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</si>
  <si>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</si>
  <si>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</si>
  <si>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</si>
  <si>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</si>
  <si>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</si>
  <si>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</si>
  <si>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</si>
  <si>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</si>
  <si>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</si>
  <si>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</si>
  <si>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</si>
  <si>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</si>
  <si>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</si>
  <si>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</si>
  <si>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</si>
  <si>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</si>
  <si>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</si>
  <si>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</si>
  <si>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</si>
  <si>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</si>
  <si>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</si>
  <si>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</si>
  <si>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</si>
  <si>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</si>
  <si>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</si>
  <si>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</si>
  <si>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</si>
  <si>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</si>
  <si>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</si>
  <si>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</si>
  <si>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</si>
  <si>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</si>
  <si>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</si>
  <si>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</si>
  <si>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</si>
  <si>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</si>
  <si>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</si>
  <si>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</si>
  <si>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</si>
  <si>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</si>
  <si>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</si>
  <si>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</si>
  <si>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</si>
  <si>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</si>
  <si>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</si>
  <si>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</si>
  <si>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</si>
  <si>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</si>
  <si>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</si>
  <si>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</si>
  <si>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</si>
  <si>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</si>
  <si>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</si>
  <si>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</si>
  <si>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</si>
  <si>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</si>
  <si>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</si>
  <si>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</si>
  <si>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</si>
  <si>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</si>
  <si>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</si>
  <si>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</si>
  <si>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</si>
  <si>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</si>
  <si>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</si>
  <si>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</si>
  <si>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</si>
  <si>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</si>
  <si>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</si>
  <si>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</si>
  <si>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</si>
  <si>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</si>
  <si>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</si>
  <si>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</si>
  <si>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</si>
  <si>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</si>
  <si>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</si>
  <si>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</si>
  <si>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</si>
  <si>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</si>
  <si>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</si>
  <si>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</si>
  <si>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</si>
  <si>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</si>
  <si>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</si>
  <si>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</si>
  <si>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</si>
  <si>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</si>
  <si>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</si>
  <si>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</si>
  <si>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</si>
  <si>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</si>
  <si>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</si>
  <si>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</si>
  <si>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</si>
  <si>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</si>
  <si>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</si>
  <si>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</si>
  <si>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</si>
  <si>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</si>
  <si>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</si>
  <si>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</si>
  <si>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</si>
  <si>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</si>
  <si>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</si>
  <si>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</si>
  <si>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</si>
  <si>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</si>
  <si>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</si>
  <si>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</si>
  <si>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</si>
  <si>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</si>
  <si>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</si>
  <si>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</si>
  <si>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</si>
  <si>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</si>
  <si>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</si>
  <si>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</si>
  <si>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</si>
  <si>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</si>
  <si>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</si>
  <si>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</si>
  <si>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</si>
  <si>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</si>
  <si>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</si>
  <si>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</si>
  <si>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</si>
  <si>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</si>
  <si>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</si>
  <si>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</si>
  <si>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</si>
  <si>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</si>
  <si>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</si>
  <si>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</si>
  <si>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</si>
  <si>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</si>
  <si>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</si>
  <si>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</si>
  <si>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</si>
  <si>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</si>
  <si>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</si>
  <si>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</si>
  <si>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</si>
  <si>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</si>
  <si>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</si>
  <si>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</si>
  <si>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</si>
  <si>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</si>
  <si>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</si>
  <si>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</si>
  <si>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</si>
  <si>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</si>
  <si>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</si>
  <si>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</si>
  <si>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</si>
  <si>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</si>
  <si>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</si>
  <si>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</si>
  <si>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</si>
  <si>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</si>
  <si>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</si>
  <si>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</si>
  <si>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</si>
  <si>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</si>
  <si>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</si>
  <si>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</si>
  <si>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</si>
  <si>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</si>
  <si>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</si>
  <si>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</si>
  <si>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</si>
  <si>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</si>
  <si>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</si>
  <si>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</si>
  <si>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</si>
  <si>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</si>
  <si>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</si>
  <si>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</si>
  <si>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</si>
  <si>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</si>
  <si>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</si>
  <si>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</si>
  <si>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</si>
  <si>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</si>
  <si>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</si>
  <si>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</si>
  <si>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</si>
  <si>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</si>
  <si>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</si>
  <si>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</si>
  <si>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</si>
  <si>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</si>
  <si>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</si>
  <si>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</si>
  <si>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</si>
  <si>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</si>
  <si>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</si>
  <si>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</si>
  <si>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</si>
  <si>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</si>
  <si>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</si>
  <si>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</si>
  <si>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</si>
  <si>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</si>
  <si>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</si>
  <si>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</si>
  <si>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</si>
  <si>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</si>
  <si>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</si>
  <si>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</si>
  <si>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</si>
  <si>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</si>
  <si>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</si>
  <si>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</si>
  <si>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</si>
  <si>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</si>
  <si>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</si>
  <si>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</si>
  <si>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</si>
  <si>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</si>
  <si>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</si>
  <si>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</si>
  <si>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</si>
  <si>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</si>
  <si>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</si>
  <si>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</si>
  <si>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</si>
  <si>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</si>
  <si>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</si>
  <si>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</si>
  <si>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</si>
  <si>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</si>
  <si>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</si>
  <si>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</si>
  <si>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</si>
  <si>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</si>
  <si>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</si>
  <si>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</si>
  <si>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</si>
  <si>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</si>
  <si>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</si>
  <si>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</si>
  <si>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</si>
  <si>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</si>
  <si>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</si>
  <si>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</si>
  <si>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</si>
  <si>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</si>
  <si>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</si>
  <si>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</si>
  <si>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</si>
  <si>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</si>
  <si>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</si>
  <si>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</si>
  <si>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</si>
  <si>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</si>
  <si>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</si>
  <si>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</si>
  <si>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</si>
  <si>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</si>
  <si>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</si>
  <si>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</si>
  <si>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</si>
  <si>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</si>
  <si>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</si>
  <si>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</si>
  <si>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</si>
  <si>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</si>
  <si>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</si>
  <si>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</si>
  <si>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</si>
  <si>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</si>
  <si>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</si>
  <si>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</si>
  <si>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</si>
  <si>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</si>
  <si>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</si>
  <si>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</si>
  <si>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</si>
  <si>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</si>
  <si>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</si>
  <si>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</si>
  <si>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</si>
  <si>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</si>
  <si>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</si>
  <si>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</si>
  <si>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</si>
  <si>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</si>
  <si>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</si>
  <si>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</si>
  <si>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</si>
  <si>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</si>
  <si>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</si>
  <si>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</si>
  <si>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</si>
  <si>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</si>
  <si>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</si>
  <si>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</si>
  <si>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</si>
  <si>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</si>
  <si>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</si>
  <si>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</si>
  <si>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</si>
  <si>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</si>
  <si>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</si>
  <si>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</si>
  <si>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</si>
  <si>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</si>
  <si>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</si>
  <si>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</si>
  <si>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</si>
  <si>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</si>
  <si>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</si>
  <si>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</si>
  <si>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</si>
  <si>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</si>
  <si>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</si>
  <si>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</si>
  <si>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</si>
  <si>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</si>
  <si>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</si>
  <si>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</si>
  <si>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</si>
  <si>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</si>
  <si>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</si>
  <si>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</si>
  <si>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</si>
  <si>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</si>
  <si>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</si>
  <si>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</si>
  <si>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</si>
  <si>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</si>
  <si>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</si>
  <si>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</si>
  <si>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</si>
  <si>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</si>
  <si>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</si>
  <si>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</si>
  <si>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</si>
  <si>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</si>
  <si>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</si>
  <si>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</si>
  <si>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</si>
  <si>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</si>
  <si>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</si>
  <si>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</si>
  <si>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</si>
  <si>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</si>
  <si>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</si>
  <si>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</si>
  <si>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</si>
  <si>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</si>
  <si>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</si>
  <si>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</si>
  <si>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</si>
  <si>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</si>
  <si>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</si>
  <si>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</si>
  <si>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</si>
  <si>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</si>
  <si>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</si>
  <si>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</si>
  <si>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</si>
  <si>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</si>
  <si>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</si>
  <si>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</si>
  <si>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</si>
  <si>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</si>
  <si>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</si>
  <si>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</si>
  <si>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</si>
  <si>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</si>
  <si>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</si>
  <si>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</si>
  <si>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</si>
  <si>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</si>
  <si>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</si>
  <si>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</si>
  <si>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</si>
  <si>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</si>
  <si>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</si>
  <si>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</si>
  <si>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</si>
  <si>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</si>
  <si>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</si>
  <si>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</si>
  <si>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</si>
  <si>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</si>
  <si>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</si>
  <si>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</si>
  <si>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</si>
  <si>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</si>
  <si>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</si>
  <si>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</si>
  <si>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</si>
  <si>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</si>
  <si>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</si>
  <si>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</si>
  <si>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</si>
  <si>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</si>
  <si>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</si>
  <si>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</si>
  <si>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</si>
  <si>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</si>
  <si>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</si>
  <si>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</si>
  <si>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</si>
  <si>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</si>
  <si>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</si>
  <si>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</si>
  <si>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</si>
  <si>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</si>
  <si>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</si>
  <si>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</si>
  <si>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</si>
  <si>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</si>
  <si>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</si>
  <si>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</si>
  <si>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</si>
  <si>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</si>
  <si>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</si>
  <si>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</si>
  <si>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</si>
  <si>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</si>
  <si>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</si>
  <si>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</si>
  <si>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</si>
  <si>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</si>
  <si>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</si>
  <si>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</si>
  <si>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</si>
  <si>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</si>
  <si>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</si>
  <si>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</si>
  <si>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</si>
  <si>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</si>
  <si>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</si>
  <si>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</si>
  <si>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</si>
  <si>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</si>
  <si>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</si>
  <si>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</si>
  <si>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</si>
  <si>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</si>
  <si>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</si>
  <si>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</si>
  <si>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</si>
  <si>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</si>
  <si>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</si>
  <si>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</si>
  <si>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</si>
  <si>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</si>
  <si>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</si>
  <si>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</si>
  <si>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</si>
  <si>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</si>
  <si>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</si>
  <si>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</si>
  <si>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</si>
  <si>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</si>
  <si>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</si>
  <si>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</si>
  <si>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</si>
  <si>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</si>
  <si>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</si>
  <si>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</si>
  <si>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</si>
  <si>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</si>
  <si>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</si>
  <si>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</si>
  <si>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</si>
  <si>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</si>
  <si>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</si>
  <si>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</si>
  <si>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</si>
  <si>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</si>
  <si>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</si>
  <si>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</si>
  <si>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</si>
  <si>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</si>
  <si>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</si>
  <si>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</si>
  <si>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</si>
  <si>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</si>
  <si>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</si>
  <si>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</si>
  <si>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</si>
  <si>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</si>
  <si>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</si>
  <si>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</si>
  <si>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</si>
  <si>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</si>
  <si>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</si>
  <si>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</si>
  <si>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</si>
  <si>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</si>
  <si>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</si>
  <si>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</si>
  <si>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</si>
  <si>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</si>
  <si>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</si>
  <si>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</si>
  <si>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</si>
  <si>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</si>
  <si>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</si>
  <si>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</si>
  <si>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</si>
  <si>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</si>
  <si>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</si>
  <si>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</si>
  <si>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</si>
  <si>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</si>
  <si>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</si>
  <si>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</si>
  <si>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</si>
  <si>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</si>
  <si>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</si>
  <si>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</si>
  <si>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</si>
  <si>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</si>
  <si>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</si>
  <si>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</si>
  <si>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</si>
  <si>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</si>
  <si>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</si>
  <si>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</si>
  <si>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</si>
  <si>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</si>
  <si>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</si>
  <si>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</si>
  <si>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</si>
  <si>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</si>
  <si>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</si>
  <si>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</si>
  <si>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</si>
  <si>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</si>
  <si>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</si>
  <si>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</si>
  <si>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</si>
  <si>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</si>
  <si>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</si>
  <si>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</si>
  <si>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</si>
  <si>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</si>
  <si>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</si>
  <si>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</si>
  <si>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</si>
  <si>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</si>
  <si>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</si>
  <si>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</si>
  <si>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</si>
  <si>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</si>
  <si>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</si>
  <si>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</si>
  <si>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</si>
  <si>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</si>
  <si>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</si>
  <si>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</si>
  <si>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</si>
  <si>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</si>
  <si>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</si>
  <si>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</si>
  <si>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</si>
  <si>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</si>
  <si>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</si>
  <si>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</si>
  <si>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</si>
  <si>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</si>
  <si>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</si>
  <si>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</si>
  <si>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</si>
  <si>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</si>
  <si>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</si>
  <si>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</si>
  <si>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</si>
  <si>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</si>
  <si>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</si>
  <si>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</si>
  <si>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</si>
  <si>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</si>
  <si>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</si>
  <si>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</si>
  <si>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</si>
  <si>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</si>
  <si>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</si>
  <si>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</si>
  <si>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</si>
  <si>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</si>
  <si>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</si>
  <si>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</si>
  <si>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</si>
  <si>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</si>
  <si>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</si>
  <si>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</si>
  <si>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</si>
  <si>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</si>
  <si>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</si>
  <si>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</si>
  <si>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</si>
  <si>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</si>
  <si>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</si>
  <si>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</si>
  <si>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</si>
  <si>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</si>
  <si>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</si>
  <si>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</si>
  <si>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</si>
  <si>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</si>
  <si>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</si>
  <si>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</si>
  <si>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</si>
  <si>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</si>
  <si>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</si>
  <si>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</si>
  <si>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</si>
  <si>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</si>
  <si>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</si>
  <si>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</si>
  <si>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</si>
  <si>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</si>
  <si>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</si>
  <si>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</si>
  <si>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</si>
  <si>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</si>
  <si>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</si>
  <si>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</si>
  <si>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</si>
  <si>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</si>
  <si>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</si>
  <si>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</si>
  <si>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</si>
  <si>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</si>
  <si>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</si>
  <si>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</si>
  <si>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</si>
  <si>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</si>
  <si>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</si>
  <si>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</si>
  <si>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</si>
  <si>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</si>
  <si>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</si>
  <si>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</si>
  <si>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</si>
  <si>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</si>
  <si>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</si>
  <si>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</si>
  <si>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</si>
  <si>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</si>
  <si>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</si>
  <si>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</si>
  <si>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</si>
  <si>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</si>
  <si>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</si>
  <si>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</si>
  <si>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</si>
  <si>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</si>
  <si>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</si>
  <si>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</si>
  <si>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</si>
  <si>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</si>
  <si>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</si>
  <si>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</si>
  <si>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</si>
  <si>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</si>
  <si>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</si>
  <si>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</si>
  <si>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</si>
  <si>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</si>
  <si>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</si>
  <si>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</si>
  <si>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</si>
  <si>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</si>
  <si>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</si>
  <si>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</si>
  <si>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</si>
  <si>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</si>
  <si>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</si>
  <si>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</si>
  <si>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</si>
  <si>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</si>
  <si>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</si>
  <si>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</si>
  <si>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</si>
  <si>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</si>
  <si>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</si>
  <si>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</si>
  <si>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</si>
  <si>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</si>
  <si>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</si>
  <si>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</si>
  <si>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</si>
  <si>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</si>
  <si>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</si>
  <si>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</si>
  <si>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</si>
  <si>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</si>
  <si>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</si>
  <si>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</si>
  <si>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</si>
  <si>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</si>
  <si>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</si>
  <si>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</si>
  <si>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</si>
  <si>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</si>
  <si>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</si>
  <si>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</si>
  <si>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</si>
  <si>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</si>
  <si>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</si>
  <si>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</si>
  <si>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</si>
  <si>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</si>
  <si>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</si>
  <si>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</si>
  <si>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</si>
  <si>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</si>
  <si>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</si>
  <si>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</si>
  <si>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</si>
  <si>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</si>
  <si>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</si>
  <si>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</si>
  <si>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</si>
  <si>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</si>
  <si>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</si>
  <si>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</si>
  <si>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</si>
  <si>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</si>
  <si>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</si>
  <si>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</si>
  <si>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</si>
  <si>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</si>
  <si>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</si>
  <si>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</si>
  <si>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</si>
  <si>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</si>
  <si>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</si>
  <si>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</si>
  <si>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</si>
  <si>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</si>
  <si>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</si>
  <si>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</si>
  <si>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</si>
  <si>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</si>
  <si>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</si>
  <si>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</si>
  <si>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</si>
  <si>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</si>
  <si>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</si>
  <si>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</si>
  <si>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</si>
  <si>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</si>
  <si>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</si>
  <si>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</si>
  <si>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</si>
  <si>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</si>
  <si>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</si>
  <si>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</si>
  <si>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</si>
  <si>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</si>
  <si>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</si>
  <si>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</si>
  <si>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</si>
  <si>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</si>
  <si>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</si>
  <si>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</si>
  <si>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</si>
  <si>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</si>
  <si>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</si>
  <si>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</si>
  <si>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</si>
  <si>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</si>
  <si>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</si>
  <si>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</si>
  <si>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</si>
  <si>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</si>
  <si>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</si>
  <si>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</si>
  <si>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</si>
  <si>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</si>
  <si>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</si>
  <si>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</si>
  <si>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</si>
  <si>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</si>
  <si>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</si>
  <si>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</si>
  <si>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</si>
  <si>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</si>
  <si>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</si>
  <si>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</si>
  <si>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</si>
  <si>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</si>
  <si>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</si>
  <si>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</si>
  <si>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</si>
  <si>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</si>
  <si>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</si>
  <si>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</si>
  <si>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</si>
  <si>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</si>
  <si>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</si>
  <si>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</si>
  <si>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</si>
  <si>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</si>
  <si>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</si>
  <si>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</si>
  <si>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</si>
  <si>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</si>
  <si>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</si>
  <si>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</si>
  <si>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</si>
  <si>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</si>
  <si>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</si>
  <si>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</si>
  <si>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</si>
  <si>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</si>
  <si>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</si>
  <si>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</si>
  <si>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</si>
  <si>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</si>
  <si>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</si>
  <si>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</si>
  <si>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</si>
  <si>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</si>
  <si>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</si>
  <si>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</si>
  <si>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</si>
  <si>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</si>
  <si>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</si>
  <si>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</si>
  <si>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</si>
  <si>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</si>
  <si>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</si>
  <si>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</si>
  <si>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</si>
  <si>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</si>
  <si>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</si>
  <si>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</si>
  <si>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</si>
  <si>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</si>
  <si>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</si>
  <si>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</si>
  <si>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</si>
  <si>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</si>
  <si>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</si>
  <si>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</si>
  <si>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</si>
  <si>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</si>
  <si>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</si>
  <si>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</si>
  <si>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</si>
  <si>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</si>
  <si>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</si>
  <si>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</si>
  <si>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</si>
  <si>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</si>
  <si>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</si>
  <si>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</si>
  <si>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</si>
  <si>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</si>
  <si>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</si>
  <si>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</si>
  <si>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</si>
  <si>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</si>
  <si>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</si>
  <si>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</si>
  <si>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</si>
  <si>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</si>
  <si>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</si>
  <si>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</si>
  <si>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</si>
  <si>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</si>
  <si>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</si>
  <si>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</si>
  <si>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</si>
  <si>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</si>
  <si>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</si>
  <si>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</si>
  <si>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</si>
  <si>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</si>
  <si>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</si>
  <si>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</si>
  <si>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</si>
  <si>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</si>
  <si>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</si>
  <si>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</si>
  <si>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</si>
  <si>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</si>
  <si>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</si>
  <si>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</si>
  <si>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</si>
  <si>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</si>
  <si>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</si>
  <si>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</si>
  <si>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</si>
  <si>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</si>
  <si>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</si>
  <si>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</si>
  <si>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</si>
  <si>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</si>
  <si>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</si>
  <si>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</si>
  <si>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</si>
  <si>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</si>
  <si>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</si>
  <si>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</si>
  <si>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</si>
  <si>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</si>
  <si>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</si>
  <si>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</si>
  <si>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</si>
  <si>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</si>
  <si>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</si>
  <si>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</si>
  <si>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</si>
  <si>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</si>
  <si>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</si>
  <si>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</si>
  <si>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</si>
  <si>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</si>
  <si>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</si>
  <si>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</si>
  <si>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</si>
  <si>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</si>
  <si>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</si>
  <si>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</si>
  <si>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</si>
  <si>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</si>
  <si>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</si>
  <si>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</si>
  <si>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</si>
  <si>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</si>
  <si>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</si>
  <si>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</si>
  <si>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</si>
  <si>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</si>
  <si>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</si>
  <si>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</si>
  <si>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</si>
  <si>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</si>
  <si>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</si>
  <si>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</si>
  <si>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</si>
  <si>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</si>
  <si>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</si>
  <si>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</si>
  <si>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</si>
  <si>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</si>
  <si>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</si>
  <si>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</si>
  <si>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</si>
  <si>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</si>
  <si>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</si>
  <si>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</si>
  <si>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</si>
  <si>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</si>
  <si>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</si>
  <si>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</si>
  <si>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</si>
  <si>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</si>
  <si>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</si>
  <si>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</si>
  <si>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</si>
  <si>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</si>
  <si>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</si>
  <si>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</si>
  <si>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</si>
  <si>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</si>
  <si>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</si>
  <si>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</si>
  <si>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</si>
  <si>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</si>
  <si>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</si>
  <si>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</si>
  <si>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</si>
  <si>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</si>
  <si>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</si>
  <si>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</si>
  <si>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</si>
  <si>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</si>
  <si>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</si>
  <si>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</si>
  <si>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</si>
  <si>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</si>
  <si>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</si>
  <si>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</si>
  <si>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</si>
  <si>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</si>
  <si>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</si>
  <si>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</si>
  <si>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</si>
  <si>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</si>
  <si>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</si>
  <si>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</si>
  <si>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</si>
  <si>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</si>
  <si>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</si>
  <si>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</si>
  <si>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</si>
  <si>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</si>
  <si>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</si>
  <si>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</si>
  <si>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</si>
  <si>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</si>
  <si>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</si>
  <si>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</si>
  <si>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</si>
  <si>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</si>
  <si>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</si>
  <si>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</si>
  <si>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</si>
  <si>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</si>
  <si>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</si>
  <si>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</si>
  <si>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</si>
  <si>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</si>
  <si>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</si>
  <si>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</si>
  <si>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</si>
  <si>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</si>
  <si>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</si>
  <si>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</si>
  <si>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</si>
  <si>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</si>
  <si>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</si>
  <si>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</si>
  <si>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</si>
  <si>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</si>
  <si>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</si>
  <si>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</si>
  <si>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</si>
  <si>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</si>
  <si>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</si>
  <si>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</si>
  <si>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</si>
  <si>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</si>
  <si>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</si>
  <si>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</si>
  <si>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</si>
  <si>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</si>
  <si>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</si>
  <si>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</si>
  <si>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</si>
  <si>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</si>
  <si>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</si>
  <si>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</si>
  <si>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</si>
  <si>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</si>
  <si>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</si>
  <si>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</si>
  <si>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</si>
  <si>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</si>
  <si>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</si>
  <si>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</si>
  <si>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</si>
  <si>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</si>
  <si>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</si>
  <si>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</si>
  <si>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</si>
  <si>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</si>
  <si>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</si>
  <si>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</si>
  <si>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</si>
  <si>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</si>
  <si>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</si>
  <si>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</si>
  <si>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</si>
  <si>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</si>
  <si>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</si>
  <si>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</si>
  <si>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</si>
  <si>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</si>
  <si>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</si>
  <si>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</si>
  <si>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</si>
  <si>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</si>
  <si>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</si>
  <si>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</si>
  <si>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</si>
  <si>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</si>
  <si>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</si>
  <si>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</si>
  <si>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</si>
  <si>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</si>
  <si>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</si>
  <si>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</si>
  <si>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</si>
  <si>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</si>
  <si>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</si>
  <si>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</si>
  <si>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</si>
  <si>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</si>
  <si>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</si>
  <si>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</si>
  <si>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</si>
  <si>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</si>
  <si>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</si>
  <si>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</si>
  <si>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</si>
  <si>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</si>
  <si>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</si>
  <si>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</si>
  <si>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</si>
  <si>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</si>
  <si>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</si>
  <si>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</si>
  <si>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</si>
  <si>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</si>
  <si>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</si>
  <si>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</si>
  <si>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</si>
  <si>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</si>
  <si>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</si>
  <si>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</si>
  <si>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</si>
  <si>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</si>
  <si>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</si>
  <si>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</si>
  <si>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</si>
  <si>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</si>
  <si>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</si>
  <si>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</si>
  <si>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</si>
  <si>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</si>
  <si>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</si>
  <si>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</si>
  <si>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</si>
  <si>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</si>
  <si>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</si>
  <si>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</si>
  <si>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</si>
  <si>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</si>
  <si>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</si>
  <si>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</si>
  <si>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</si>
  <si>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</si>
  <si>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</si>
  <si>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</si>
  <si>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</si>
  <si>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</si>
  <si>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</si>
  <si>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</si>
  <si>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</si>
  <si>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</si>
  <si>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</si>
  <si>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</si>
  <si>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</si>
  <si>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</si>
  <si>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</si>
  <si>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</si>
  <si>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</si>
  <si>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</si>
  <si>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</si>
  <si>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</si>
  <si>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</si>
  <si>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</si>
  <si>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</si>
  <si>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</si>
  <si>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</si>
  <si>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</si>
  <si>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</si>
  <si>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</si>
  <si>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</si>
  <si>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</si>
  <si>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</si>
  <si>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</si>
  <si>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</si>
  <si>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</si>
  <si>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</si>
  <si>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</si>
  <si>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</si>
  <si>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</si>
  <si>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</si>
  <si>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</si>
  <si>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</si>
  <si>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</si>
  <si>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</si>
  <si>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</si>
  <si>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</si>
  <si>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</si>
  <si>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</si>
  <si>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</si>
  <si>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</si>
  <si>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</si>
  <si>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</si>
  <si>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</si>
  <si>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</si>
  <si>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</si>
  <si>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</si>
  <si>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</si>
  <si>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</si>
  <si>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</si>
  <si>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</si>
  <si>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</si>
  <si>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</si>
  <si>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</si>
  <si>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</si>
  <si>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</si>
  <si>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</si>
  <si>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</si>
  <si>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</si>
  <si>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</si>
  <si>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</si>
  <si>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</si>
  <si>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</si>
  <si>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</si>
  <si>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</si>
  <si>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</si>
  <si>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</si>
  <si>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</si>
  <si>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</si>
  <si>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</si>
  <si>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</si>
  <si>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</si>
  <si>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</si>
  <si>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</si>
  <si>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</si>
  <si>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</si>
  <si>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</si>
  <si>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</si>
  <si>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</si>
  <si>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</si>
  <si>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</si>
  <si>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</si>
  <si>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</si>
  <si>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</si>
  <si>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</si>
  <si>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</si>
  <si>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</si>
  <si>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</si>
  <si>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</si>
  <si>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</si>
  <si>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</si>
  <si>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</si>
  <si>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</si>
  <si>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</si>
  <si>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</si>
  <si>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</si>
  <si>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</si>
  <si>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</si>
  <si>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</si>
  <si>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</si>
  <si>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</si>
  <si>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</si>
  <si>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</si>
  <si>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</si>
  <si>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</si>
  <si>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</si>
  <si>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</si>
  <si>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</si>
  <si>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</si>
  <si>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</si>
  <si>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</si>
  <si>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</si>
  <si>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</si>
  <si>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</si>
  <si>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</si>
  <si>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</si>
  <si>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</si>
  <si>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</si>
  <si>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</si>
  <si>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</si>
  <si>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</si>
  <si>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</si>
  <si>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</si>
  <si>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</si>
  <si>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</si>
  <si>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</si>
  <si>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</si>
  <si>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</si>
  <si>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</si>
  <si>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</si>
  <si>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</si>
  <si>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</si>
  <si>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</si>
  <si>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</si>
  <si>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</si>
  <si>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</si>
  <si>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</si>
  <si>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</si>
  <si>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</si>
  <si>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</si>
  <si>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</si>
  <si>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</si>
  <si>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</si>
  <si>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</si>
  <si>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</si>
  <si>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</si>
  <si>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</si>
  <si>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</si>
  <si>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</si>
  <si>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</si>
  <si>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</si>
  <si>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</si>
  <si>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</si>
  <si>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</si>
  <si>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</si>
  <si>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</si>
  <si>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</si>
  <si>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</si>
  <si>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</si>
  <si>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</si>
  <si>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</si>
  <si>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</si>
  <si>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</si>
  <si>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</si>
  <si>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</si>
  <si>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</si>
  <si>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</si>
  <si>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</si>
  <si>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</si>
  <si>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</si>
  <si>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</si>
  <si>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</si>
  <si>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</si>
  <si>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</si>
  <si>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</si>
  <si>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</si>
  <si>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</si>
  <si>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</si>
  <si>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</si>
  <si>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</si>
  <si>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</si>
  <si>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</si>
  <si>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</si>
  <si>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</si>
  <si>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</si>
  <si>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</si>
  <si>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</si>
  <si>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</si>
  <si>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</si>
  <si>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</si>
  <si>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</si>
  <si>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</si>
  <si>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</si>
  <si>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</si>
  <si>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</si>
  <si>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</si>
  <si>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</si>
  <si>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</si>
  <si>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</si>
  <si>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</si>
  <si>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</si>
  <si>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</si>
  <si>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</si>
  <si>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</si>
  <si>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</si>
  <si>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</si>
  <si>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</si>
  <si>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</si>
  <si>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</si>
  <si>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</si>
  <si>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</si>
  <si>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</si>
  <si>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</si>
  <si>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</si>
  <si>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</si>
  <si>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</si>
  <si>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</si>
  <si>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</si>
  <si>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</si>
  <si>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</si>
  <si>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</si>
  <si>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</si>
  <si>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</si>
  <si>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</si>
  <si>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</si>
  <si>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</si>
  <si>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</si>
  <si>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</si>
  <si>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</si>
  <si>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</si>
  <si>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</si>
  <si>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</si>
  <si>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</si>
  <si>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</si>
  <si>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</si>
  <si>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</si>
  <si>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</si>
  <si>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</si>
  <si>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</si>
  <si>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</si>
  <si>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</si>
  <si>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</si>
  <si>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</si>
  <si>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</si>
  <si>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</si>
  <si>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</si>
  <si>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</si>
  <si>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</si>
  <si>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</si>
  <si>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</si>
  <si>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</si>
  <si>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</si>
  <si>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</si>
  <si>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</si>
  <si>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</si>
  <si>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</si>
  <si>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</si>
  <si>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</si>
  <si>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</si>
  <si>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</si>
  <si>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</si>
  <si>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</si>
  <si>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</si>
  <si>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</si>
  <si>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</si>
  <si>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</si>
  <si>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</si>
  <si>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</si>
  <si>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</si>
  <si>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</si>
  <si>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</si>
  <si>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</si>
  <si>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</si>
  <si>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</si>
  <si>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</si>
  <si>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</si>
  <si>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</si>
  <si>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</si>
  <si>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</si>
  <si>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</si>
  <si>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</si>
  <si>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</si>
  <si>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</si>
  <si>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</si>
  <si>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</si>
  <si>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</si>
  <si>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</si>
  <si>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</si>
  <si>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</si>
  <si>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</si>
  <si>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</si>
  <si>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</si>
  <si>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</si>
  <si>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</si>
  <si>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</si>
  <si>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</si>
  <si>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</si>
  <si>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</si>
  <si>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</si>
  <si>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</si>
  <si>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</si>
  <si>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</si>
  <si>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</si>
  <si>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</si>
  <si>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</si>
  <si>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</si>
  <si>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</si>
  <si>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</si>
  <si>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</si>
  <si>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</si>
  <si>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</si>
  <si>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</si>
  <si>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</si>
  <si>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</si>
  <si>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</si>
  <si>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</si>
  <si>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</si>
  <si>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</si>
  <si>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</si>
  <si>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</si>
  <si>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</si>
  <si>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</si>
  <si>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</si>
  <si>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</si>
  <si>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</si>
  <si>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</si>
  <si>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</si>
  <si>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</si>
  <si>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</si>
  <si>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</si>
  <si>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</si>
  <si>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</si>
  <si>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</si>
  <si>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</si>
  <si>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</si>
  <si>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</si>
  <si>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</si>
  <si>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</si>
  <si>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</si>
  <si>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</si>
  <si>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</si>
  <si>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</si>
  <si>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</si>
  <si>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</si>
  <si>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</si>
  <si>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</si>
  <si>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</si>
  <si>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</si>
  <si>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</si>
  <si>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</si>
  <si>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</si>
  <si>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</si>
  <si>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</si>
  <si>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</si>
  <si>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</si>
  <si>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</si>
  <si>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</si>
  <si>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</si>
  <si>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</si>
  <si>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</si>
  <si>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</si>
  <si>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</si>
  <si>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</si>
  <si>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</si>
  <si>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</si>
  <si>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</si>
  <si>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</si>
  <si>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</si>
  <si>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</si>
  <si>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</si>
  <si>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</si>
  <si>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</si>
  <si>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</si>
  <si>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</si>
  <si>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</si>
  <si>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</si>
  <si>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</si>
  <si>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</si>
  <si>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</si>
  <si>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</si>
  <si>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</si>
  <si>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</si>
  <si>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</si>
  <si>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</si>
  <si>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</si>
  <si>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</si>
  <si>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</si>
  <si>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</si>
  <si>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</si>
  <si>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</si>
  <si>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</si>
  <si>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</si>
  <si>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</si>
  <si>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</si>
  <si>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</si>
  <si>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</si>
  <si>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</si>
  <si>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</si>
  <si>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</si>
  <si>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</si>
  <si>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</si>
  <si>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</si>
  <si>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</si>
  <si>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</si>
  <si>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</si>
  <si>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</si>
  <si>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</si>
  <si>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</si>
  <si>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</si>
  <si>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</si>
  <si>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</si>
  <si>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</si>
  <si>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</si>
  <si>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</si>
  <si>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</si>
  <si>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</si>
  <si>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</si>
  <si>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</si>
  <si>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</si>
  <si>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</si>
  <si>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</si>
  <si>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</si>
  <si>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</si>
  <si>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</si>
  <si>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</si>
  <si>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</si>
  <si>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</si>
  <si>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</si>
  <si>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</si>
  <si>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</si>
  <si>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</si>
  <si>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</si>
  <si>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</si>
  <si>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</si>
  <si>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</si>
  <si>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</si>
  <si>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</si>
  <si>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</si>
  <si>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</si>
  <si>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</si>
  <si>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</si>
  <si>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</si>
  <si>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</si>
  <si>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</si>
  <si>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</si>
  <si>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</si>
  <si>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</si>
  <si>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</si>
  <si>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</si>
  <si>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</si>
  <si>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</si>
  <si>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</si>
  <si>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</si>
  <si>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</si>
  <si>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</si>
  <si>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</si>
  <si>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</si>
  <si>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</si>
  <si>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</si>
  <si>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</si>
  <si>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</si>
  <si>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</si>
  <si>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</si>
  <si>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</si>
  <si>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</si>
  <si>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</si>
  <si>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</si>
  <si>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</si>
  <si>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</si>
  <si>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</si>
  <si>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</si>
  <si>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</si>
  <si>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</si>
  <si>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</si>
  <si>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</si>
  <si>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</si>
  <si>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</si>
  <si>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</si>
  <si>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</si>
  <si>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</si>
  <si>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</si>
  <si>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</si>
  <si>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</si>
  <si>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</si>
  <si>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</si>
  <si>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</si>
  <si>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</si>
  <si>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</si>
  <si>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</si>
  <si>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</si>
  <si>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</si>
  <si>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</si>
  <si>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</si>
  <si>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</si>
  <si>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</si>
  <si>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</si>
  <si>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</si>
  <si>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</si>
  <si>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</si>
  <si>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</si>
  <si>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</si>
  <si>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</si>
  <si>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</si>
  <si>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</si>
  <si>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</si>
  <si>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</si>
  <si>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</si>
  <si>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</si>
  <si>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</si>
  <si>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</si>
  <si>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</si>
  <si>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</si>
  <si>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</si>
  <si>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</si>
  <si>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</si>
  <si>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</si>
  <si>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</si>
  <si>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</si>
  <si>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</si>
  <si>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</si>
  <si>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</si>
  <si>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</si>
  <si>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</si>
  <si>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</si>
  <si>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</si>
  <si>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</si>
  <si>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</si>
  <si>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</si>
  <si>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</si>
  <si>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</si>
  <si>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</si>
  <si>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</si>
  <si>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</si>
  <si>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</si>
  <si>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</si>
  <si>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</si>
  <si>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</si>
  <si>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</si>
  <si>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</si>
  <si>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</si>
  <si>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</si>
  <si>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</si>
  <si>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</si>
  <si>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</si>
  <si>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</si>
  <si>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</si>
  <si>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</si>
  <si>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</si>
  <si>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</si>
  <si>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</si>
  <si>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</si>
  <si>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</si>
  <si>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</si>
  <si>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</si>
  <si>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</si>
  <si>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</si>
  <si>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</si>
  <si>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</si>
  <si>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</si>
  <si>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</si>
  <si>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</si>
  <si>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</si>
  <si>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</si>
  <si>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</si>
  <si>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</si>
  <si>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</si>
  <si>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</si>
  <si>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</si>
  <si>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</si>
  <si>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</si>
  <si>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</si>
  <si>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</si>
  <si>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</si>
  <si>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</si>
  <si>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</si>
  <si>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</si>
  <si>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</si>
  <si>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</si>
  <si>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</si>
  <si>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</si>
  <si>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</si>
  <si>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</si>
  <si>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</si>
  <si>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</si>
  <si>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</si>
  <si>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</si>
  <si>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</si>
  <si>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</si>
  <si>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</si>
  <si>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</si>
  <si>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</si>
  <si>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</si>
  <si>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</si>
  <si>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</si>
  <si>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</si>
  <si>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</si>
  <si>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</si>
  <si>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</si>
  <si>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</si>
  <si>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</si>
  <si>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</si>
  <si>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</si>
  <si>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</si>
  <si>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</si>
  <si>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</si>
  <si>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</si>
  <si>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</si>
  <si>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</si>
  <si>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</si>
  <si>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</si>
  <si>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</si>
  <si>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</si>
  <si>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</si>
  <si>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</si>
  <si>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</si>
  <si>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</si>
  <si>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</si>
  <si>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</si>
  <si>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</si>
  <si>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</si>
  <si>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</si>
  <si>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</si>
  <si>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</si>
  <si>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</si>
  <si>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</si>
  <si>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</si>
  <si>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</si>
  <si>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</si>
  <si>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</si>
  <si>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</si>
  <si>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</si>
  <si>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</si>
  <si>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</si>
  <si>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</si>
  <si>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</si>
  <si>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</si>
  <si>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</si>
  <si>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</si>
  <si>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</si>
  <si>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</si>
  <si>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</si>
  <si>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</si>
  <si>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</si>
  <si>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</si>
  <si>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</si>
  <si>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</si>
  <si>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</si>
  <si>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</si>
  <si>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</si>
  <si>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</si>
  <si>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</si>
  <si>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</si>
  <si>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</si>
  <si>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</si>
  <si>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</si>
  <si>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</si>
  <si>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</si>
  <si>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</si>
  <si>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</si>
  <si>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</si>
  <si>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</si>
  <si>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</si>
  <si>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</si>
  <si>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</si>
  <si>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</si>
  <si>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</si>
  <si>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</si>
  <si>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</si>
  <si>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</si>
  <si>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</si>
  <si>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</si>
  <si>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</si>
  <si>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</si>
  <si>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</si>
  <si>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</si>
  <si>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</si>
  <si>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</si>
  <si>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</si>
  <si>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</si>
  <si>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</si>
  <si>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</si>
  <si>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</si>
  <si>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</si>
  <si>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</si>
  <si>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</si>
  <si>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</si>
  <si>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</si>
  <si>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</si>
  <si>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</si>
  <si>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</si>
  <si>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</si>
  <si>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</si>
  <si>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</si>
  <si>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</si>
  <si>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</si>
  <si>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</si>
  <si>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</si>
  <si>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</si>
  <si>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</si>
  <si>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</si>
  <si>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</si>
  <si>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</si>
  <si>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</si>
  <si>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</si>
  <si>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</si>
  <si>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</si>
  <si>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</si>
  <si>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</si>
  <si>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</si>
  <si>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</si>
  <si>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</si>
  <si>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</si>
  <si>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</si>
  <si>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</si>
  <si>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</si>
  <si>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</si>
  <si>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</si>
  <si>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</si>
  <si>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</si>
  <si>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</si>
  <si>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</si>
  <si>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</si>
  <si>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</si>
  <si>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</si>
  <si>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</si>
  <si>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</si>
  <si>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</si>
  <si>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</si>
  <si>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</si>
  <si>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</si>
  <si>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</si>
  <si>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</si>
  <si>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</si>
  <si>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</si>
  <si>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</si>
  <si>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</si>
  <si>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</si>
  <si>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</si>
  <si>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</si>
  <si>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</si>
  <si>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</si>
  <si>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</si>
  <si>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</si>
  <si>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</si>
  <si>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</si>
  <si>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</si>
  <si>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</si>
  <si>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</si>
  <si>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</si>
  <si>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</si>
  <si>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</si>
  <si>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</si>
  <si>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</si>
  <si>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</si>
  <si>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</si>
  <si>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</si>
  <si>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</si>
  <si>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</si>
  <si>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</si>
  <si>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</si>
  <si>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</si>
  <si>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</si>
  <si>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</si>
  <si>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</si>
  <si>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</si>
  <si>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</si>
  <si>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</si>
  <si>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</si>
  <si>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</si>
  <si>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</si>
  <si>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</si>
  <si>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</si>
  <si>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</si>
  <si>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</si>
  <si>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</si>
  <si>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</si>
  <si>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</si>
  <si>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</si>
  <si>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</si>
  <si>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</si>
  <si>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</si>
  <si>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</si>
  <si>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</si>
  <si>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</si>
  <si>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</si>
  <si>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</si>
  <si>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</si>
  <si>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</si>
  <si>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</si>
  <si>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</si>
  <si>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</si>
  <si>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</si>
  <si>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</si>
  <si>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</si>
  <si>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</si>
  <si>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</si>
  <si>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</si>
  <si>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</si>
  <si>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</si>
  <si>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</si>
  <si>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</si>
  <si>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</si>
  <si>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</si>
  <si>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</si>
  <si>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</si>
  <si>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</si>
  <si>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</si>
  <si>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</si>
  <si>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</si>
  <si>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</si>
  <si>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</si>
  <si>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</si>
  <si>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</si>
  <si>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</si>
  <si>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</si>
  <si>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</si>
  <si>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</si>
  <si>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</si>
  <si>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</si>
  <si>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</si>
  <si>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</si>
  <si>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</si>
  <si>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</si>
  <si>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</si>
  <si>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</si>
  <si>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</si>
  <si>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</si>
  <si>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</si>
  <si>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</si>
  <si>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</si>
  <si>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</si>
  <si>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</si>
  <si>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</si>
  <si>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</si>
  <si>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</si>
  <si>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</si>
  <si>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</si>
  <si>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</si>
  <si>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</si>
  <si>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</si>
  <si>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</si>
  <si>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</si>
  <si>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</si>
  <si>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</si>
  <si>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</si>
  <si>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</si>
  <si>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</si>
  <si>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</si>
  <si>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</si>
  <si>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</si>
  <si>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</si>
  <si>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</si>
  <si>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</si>
  <si>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</si>
  <si>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</si>
  <si>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</si>
  <si>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</si>
  <si>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</si>
  <si>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</si>
  <si>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</si>
  <si>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</si>
  <si>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</si>
  <si>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</si>
  <si>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</si>
  <si>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</si>
  <si>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</si>
  <si>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</si>
  <si>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</si>
  <si>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</si>
  <si>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</si>
  <si>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</si>
  <si>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</si>
  <si>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</si>
  <si>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</si>
  <si>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</si>
  <si>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</si>
  <si>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</si>
  <si>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</si>
  <si>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</si>
  <si>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</si>
  <si>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</si>
  <si>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</si>
  <si>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</si>
  <si>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</si>
  <si>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</si>
  <si>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</si>
  <si>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</si>
  <si>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</si>
  <si>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</si>
  <si>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</si>
  <si>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</si>
  <si>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</si>
  <si>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</si>
  <si>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</si>
  <si>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</si>
  <si>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</si>
  <si>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</si>
  <si>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</si>
  <si>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</si>
  <si>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</si>
  <si>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</si>
  <si>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</si>
  <si>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</si>
  <si>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</si>
  <si>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</si>
  <si>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</si>
  <si>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</si>
  <si>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</si>
  <si>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</si>
  <si>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</si>
  <si>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</si>
  <si>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</si>
  <si>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</si>
  <si>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</si>
  <si>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</si>
  <si>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</si>
  <si>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</si>
  <si>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</si>
  <si>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</si>
  <si>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</si>
  <si>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</si>
  <si>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</si>
  <si>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</si>
  <si>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</si>
  <si>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</si>
  <si>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</si>
  <si>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</si>
  <si>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</si>
  <si>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</si>
  <si>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</si>
  <si>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</si>
  <si>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</si>
  <si>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</si>
  <si>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</si>
  <si>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</si>
  <si>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</si>
  <si>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</si>
  <si>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</si>
  <si>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</si>
  <si>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</si>
  <si>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</si>
  <si>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</si>
  <si>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</si>
  <si>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</si>
  <si>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</si>
  <si>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</si>
  <si>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</si>
  <si>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</si>
  <si>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</si>
  <si>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</si>
  <si>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</si>
  <si>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</si>
  <si>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</si>
  <si>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</si>
  <si>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</si>
  <si>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</si>
  <si>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</si>
  <si>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</si>
  <si>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</si>
  <si>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</si>
  <si>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</si>
  <si>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</si>
  <si>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</si>
  <si>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</si>
  <si>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</si>
  <si>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</si>
  <si>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</si>
  <si>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</si>
  <si>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</si>
  <si>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</si>
  <si>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</si>
  <si>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</si>
  <si>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</si>
  <si>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</si>
  <si>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</si>
  <si>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</si>
  <si>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</si>
  <si>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</si>
  <si>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</si>
  <si>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</si>
  <si>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</si>
  <si>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</si>
  <si>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</si>
  <si>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</si>
  <si>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</si>
  <si>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</si>
  <si>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</si>
  <si>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</si>
  <si>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</si>
  <si>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</si>
  <si>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</si>
  <si>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</si>
  <si>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</si>
  <si>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</si>
  <si>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</si>
  <si>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</si>
  <si>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</si>
  <si>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</si>
  <si>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</si>
  <si>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</si>
  <si>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</si>
  <si>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</si>
  <si>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</si>
  <si>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</si>
  <si>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</si>
  <si>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</si>
  <si>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</si>
  <si>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</si>
  <si>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</si>
  <si>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</si>
  <si>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</si>
  <si>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</si>
  <si>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</si>
  <si>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</si>
  <si>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</si>
  <si>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</si>
  <si>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</si>
  <si>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</si>
  <si>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</si>
  <si>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</si>
  <si>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</si>
  <si>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</si>
  <si>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</si>
  <si>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</si>
  <si>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</si>
  <si>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</si>
  <si>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</si>
  <si>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</si>
  <si>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</si>
  <si>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</si>
  <si>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</si>
  <si>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</si>
  <si>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</si>
  <si>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</si>
  <si>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</si>
  <si>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</si>
  <si>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</si>
  <si>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</si>
  <si>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</si>
  <si>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</si>
  <si>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</si>
  <si>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</si>
  <si>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</si>
  <si>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</si>
  <si>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</si>
  <si>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</si>
  <si>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</si>
  <si>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</si>
  <si>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</si>
  <si>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</si>
  <si>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</si>
  <si>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</si>
  <si>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</si>
  <si>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</si>
  <si>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</si>
  <si>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</si>
  <si>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</si>
  <si>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</si>
  <si>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</si>
  <si>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</si>
  <si>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</si>
  <si>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</si>
  <si>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</si>
  <si>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</si>
  <si>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</si>
  <si>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</si>
  <si>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</si>
  <si>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</si>
  <si>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</si>
  <si>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</si>
  <si>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</si>
  <si>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</si>
  <si>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</si>
  <si>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</si>
  <si>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</si>
  <si>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</si>
  <si>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</si>
  <si>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</si>
  <si>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</si>
  <si>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</si>
  <si>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</si>
  <si>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</si>
  <si>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</si>
  <si>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</si>
  <si>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</si>
  <si>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</si>
  <si>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</si>
  <si>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</si>
  <si>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</si>
  <si>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</si>
  <si>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</si>
  <si>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</si>
  <si>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</si>
  <si>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</si>
  <si>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</si>
  <si>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</si>
  <si>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</si>
  <si>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</si>
  <si>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</si>
  <si>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</si>
  <si>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</si>
  <si>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</si>
  <si>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</si>
  <si>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</si>
  <si>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</si>
  <si>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</si>
  <si>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</si>
  <si>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</si>
  <si>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</si>
  <si>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</si>
  <si>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</si>
  <si>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</si>
  <si>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</si>
  <si>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</si>
  <si>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</si>
  <si>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</si>
  <si>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</si>
  <si>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</si>
  <si>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</si>
  <si>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</si>
  <si>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</si>
  <si>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</si>
  <si>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</si>
  <si>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</si>
  <si>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</si>
  <si>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</si>
  <si>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</si>
  <si>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</si>
  <si>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</si>
  <si>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</si>
  <si>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</si>
  <si>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</si>
  <si>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</si>
  <si>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</si>
  <si>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</si>
  <si>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</si>
  <si>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</si>
  <si>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</si>
  <si>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</si>
  <si>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</si>
  <si>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</si>
  <si>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</si>
  <si>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</si>
  <si>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</si>
  <si>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</si>
  <si>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</si>
  <si>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</si>
  <si>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</si>
  <si>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</si>
  <si>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</si>
  <si>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</si>
  <si>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</si>
  <si>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</si>
  <si>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</si>
  <si>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</si>
  <si>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</si>
  <si>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</si>
  <si>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</si>
  <si>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</si>
  <si>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</si>
  <si>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</si>
  <si>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</si>
  <si>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</si>
  <si>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</si>
  <si>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</si>
  <si>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</si>
  <si>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</si>
  <si>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</si>
  <si>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</si>
  <si>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</si>
  <si>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</si>
  <si>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</si>
  <si>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</si>
  <si>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</si>
  <si>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</si>
  <si>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</si>
  <si>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</si>
  <si>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</si>
  <si>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</si>
  <si>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</si>
  <si>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</si>
  <si>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</si>
  <si>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</si>
  <si>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</si>
  <si>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</si>
  <si>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</si>
  <si>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</si>
  <si>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</si>
  <si>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</si>
  <si>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</si>
  <si>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</si>
  <si>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</si>
  <si>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</si>
  <si>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</si>
  <si>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</si>
  <si>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</si>
  <si>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</si>
  <si>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</si>
  <si>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</si>
  <si>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</si>
  <si>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</si>
  <si>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</si>
  <si>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</si>
  <si>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</si>
  <si>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</si>
  <si>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</si>
  <si>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</si>
  <si>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</si>
  <si>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</si>
  <si>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</si>
  <si>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</si>
  <si>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</si>
  <si>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</si>
  <si>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</si>
  <si>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</si>
  <si>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</si>
  <si>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</si>
  <si>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</si>
  <si>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</si>
  <si>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</si>
  <si>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</si>
  <si>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</si>
  <si>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</si>
  <si>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</si>
  <si>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</si>
  <si>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</si>
  <si>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</si>
  <si>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</si>
  <si>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</si>
  <si>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</si>
  <si>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</si>
  <si>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</si>
  <si>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</si>
  <si>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</si>
  <si>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</si>
  <si>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</si>
  <si>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</si>
  <si>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</si>
  <si>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</si>
  <si>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</si>
  <si>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</si>
  <si>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</si>
  <si>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</si>
  <si>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</si>
  <si>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</si>
  <si>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</si>
  <si>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</si>
  <si>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</si>
  <si>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</si>
  <si>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</si>
  <si>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</si>
  <si>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</si>
  <si>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</si>
  <si>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</si>
  <si>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</si>
  <si>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</si>
  <si>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</si>
  <si>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</si>
  <si>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</si>
  <si>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</si>
  <si>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</si>
  <si>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</si>
  <si>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</si>
  <si>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</si>
  <si>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</si>
  <si>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</si>
  <si>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</si>
  <si>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</si>
  <si>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</si>
  <si>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</si>
  <si>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</si>
  <si>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</si>
  <si>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</si>
  <si>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</si>
  <si>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</si>
  <si>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</si>
  <si>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</si>
  <si>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</si>
  <si>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</si>
  <si>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</si>
  <si>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</si>
  <si>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</si>
  <si>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</si>
  <si>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</si>
  <si>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</si>
  <si>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</si>
  <si>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</si>
  <si>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</si>
  <si>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</si>
  <si>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</si>
  <si>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</si>
  <si>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</si>
  <si>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</si>
  <si>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</si>
  <si>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</si>
  <si>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</si>
  <si>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</si>
  <si>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</si>
  <si>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</si>
  <si>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</si>
  <si>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</si>
  <si>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</si>
  <si>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</si>
  <si>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</si>
  <si>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</si>
  <si>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</si>
  <si>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</si>
  <si>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</si>
  <si>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</si>
  <si>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</si>
  <si>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</si>
  <si>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</si>
  <si>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</si>
  <si>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</si>
  <si>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</si>
  <si>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</si>
  <si>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</si>
  <si>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</si>
  <si>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</si>
  <si>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</si>
  <si>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</si>
  <si>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</si>
  <si>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</si>
  <si>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</si>
  <si>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</si>
  <si>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</si>
  <si>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</si>
  <si>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</si>
  <si>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</si>
  <si>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</si>
  <si>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</si>
  <si>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</si>
  <si>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</si>
  <si>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</si>
  <si>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</si>
  <si>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</si>
  <si>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</si>
  <si>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</si>
  <si>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</si>
  <si>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</si>
  <si>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</si>
  <si>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</si>
  <si>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</si>
  <si>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</si>
  <si>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</si>
  <si>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</si>
  <si>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</si>
  <si>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</si>
  <si>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</si>
  <si>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</si>
  <si>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</si>
  <si>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</si>
  <si>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</si>
  <si>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</si>
  <si>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</si>
  <si>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</si>
  <si>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</si>
  <si>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</si>
  <si>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</si>
  <si>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</si>
  <si>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</si>
  <si>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</si>
  <si>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</si>
  <si>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</si>
  <si>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</si>
  <si>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</si>
  <si>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</si>
  <si>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</si>
  <si>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</si>
  <si>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</si>
  <si>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</si>
  <si>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</si>
  <si>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</si>
  <si>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</si>
  <si>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</si>
  <si>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</si>
  <si>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</si>
  <si>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</si>
  <si>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</si>
  <si>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</si>
  <si>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</si>
  <si>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</si>
  <si>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</si>
  <si>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</si>
  <si>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</si>
  <si>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</si>
  <si>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</si>
  <si>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</si>
  <si>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</si>
  <si>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</si>
  <si>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</si>
  <si>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</si>
  <si>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</si>
  <si>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</si>
  <si>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</si>
  <si>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</si>
  <si>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</si>
  <si>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</si>
  <si>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</si>
  <si>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</si>
  <si>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</si>
  <si>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</si>
  <si>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</si>
  <si>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</si>
  <si>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</si>
  <si>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</si>
  <si>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</si>
  <si>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</si>
  <si>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</si>
  <si>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</si>
  <si>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</si>
  <si>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</si>
  <si>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</si>
  <si>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</si>
  <si>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</si>
  <si>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</si>
  <si>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</si>
  <si>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</si>
  <si>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</si>
  <si>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</si>
  <si>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</si>
  <si>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</si>
  <si>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</si>
  <si>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</si>
  <si>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</si>
  <si>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</si>
  <si>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</si>
  <si>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</si>
  <si>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</si>
  <si>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</si>
  <si>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</si>
  <si>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</si>
  <si>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</si>
  <si>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</si>
  <si>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</si>
  <si>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</si>
  <si>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</si>
  <si>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</si>
  <si>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</si>
  <si>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</si>
  <si>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</si>
  <si>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</si>
  <si>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</si>
  <si>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</si>
  <si>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</si>
  <si>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</si>
  <si>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</si>
  <si>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</si>
  <si>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</si>
  <si>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</si>
  <si>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</si>
  <si>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</si>
  <si>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</si>
  <si>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</si>
  <si>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</si>
  <si>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</si>
  <si>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</si>
  <si>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</si>
  <si>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</si>
  <si>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</si>
  <si>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</si>
  <si>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</si>
  <si>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</si>
  <si>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</si>
  <si>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</si>
  <si>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</si>
  <si>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</si>
  <si>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</si>
  <si>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</si>
  <si>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</si>
  <si>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</si>
  <si>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</si>
  <si>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</si>
  <si>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</si>
  <si>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</si>
  <si>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</si>
  <si>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</si>
  <si>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</si>
  <si>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</si>
  <si>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</si>
  <si>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</si>
  <si>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</si>
  <si>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</si>
  <si>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</si>
  <si>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</si>
  <si>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</si>
  <si>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</si>
  <si>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</si>
  <si>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</si>
  <si>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</si>
  <si>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</si>
  <si>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</si>
  <si>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</si>
  <si>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</si>
  <si>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</si>
  <si>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</si>
  <si>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</si>
  <si>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</si>
  <si>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</si>
  <si>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</si>
  <si>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</si>
  <si>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</si>
  <si>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</si>
  <si>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</si>
  <si>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</si>
  <si>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</si>
  <si>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</si>
  <si>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</si>
  <si>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</si>
  <si>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</si>
  <si>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</si>
  <si>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</si>
  <si>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</si>
  <si>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</si>
  <si>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</si>
  <si>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</si>
  <si>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</si>
  <si>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</si>
  <si>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</si>
  <si>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</si>
  <si>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</si>
  <si>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</si>
  <si>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</si>
  <si>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</si>
  <si>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</si>
  <si>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</si>
  <si>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</si>
  <si>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</si>
  <si>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</si>
  <si>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</si>
  <si>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</si>
  <si>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</si>
  <si>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</si>
  <si>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</si>
  <si>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</si>
  <si>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</si>
  <si>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</si>
  <si>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</si>
  <si>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</si>
  <si>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</si>
  <si>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</si>
  <si>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</si>
  <si>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</si>
  <si>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</si>
  <si>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</si>
  <si>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</si>
  <si>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</si>
  <si>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</si>
  <si>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</si>
  <si>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</si>
  <si>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</si>
  <si>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</si>
  <si>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</si>
  <si>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</si>
  <si>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</si>
  <si>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</si>
  <si>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</si>
  <si>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</si>
  <si>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</si>
  <si>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</si>
  <si>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</si>
  <si>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</si>
  <si>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</si>
  <si>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</si>
  <si>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</si>
  <si>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</si>
  <si>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</si>
  <si>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</si>
  <si>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</si>
  <si>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</si>
  <si>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</si>
  <si>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</si>
  <si>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</si>
  <si>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</si>
  <si>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</si>
  <si>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</si>
  <si>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</si>
  <si>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</si>
  <si>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</si>
  <si>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</si>
  <si>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</si>
  <si>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</si>
  <si>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</si>
  <si>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</si>
  <si>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</si>
  <si>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</si>
  <si>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</si>
  <si>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</si>
  <si>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</si>
  <si>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</si>
  <si>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</si>
  <si>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</si>
  <si>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</si>
  <si>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</si>
  <si>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</si>
  <si>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</si>
  <si>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</si>
  <si>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</si>
  <si>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</si>
  <si>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</si>
  <si>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</si>
  <si>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</si>
  <si>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</si>
  <si>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</si>
  <si>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</si>
  <si>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</si>
  <si>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</si>
  <si>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</si>
  <si>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</si>
  <si>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</si>
  <si>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</si>
  <si>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</si>
  <si>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</si>
  <si>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</si>
  <si>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</si>
  <si>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</si>
  <si>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</si>
  <si>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</si>
  <si>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</si>
  <si>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</si>
  <si>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</si>
  <si>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</si>
  <si>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</si>
  <si>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</si>
  <si>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</si>
  <si>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</si>
  <si>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</si>
  <si>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</si>
  <si>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</si>
  <si>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</si>
  <si>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</si>
  <si>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</si>
  <si>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</si>
  <si>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</si>
  <si>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</si>
  <si>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</si>
  <si>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</si>
  <si>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</si>
  <si>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</si>
  <si>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</si>
  <si>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</si>
  <si>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</si>
  <si>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</si>
  <si>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</si>
  <si>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</si>
  <si>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</si>
  <si>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</si>
  <si>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</si>
  <si>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</si>
  <si>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</si>
  <si>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</si>
  <si>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</si>
  <si>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</si>
  <si>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</si>
  <si>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</si>
  <si>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</si>
  <si>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</si>
  <si>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</si>
  <si>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</si>
  <si>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</si>
  <si>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</si>
  <si>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</si>
  <si>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</si>
  <si>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</si>
  <si>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</si>
  <si>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</si>
  <si>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</si>
  <si>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</si>
  <si>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</si>
  <si>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</si>
  <si>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</si>
  <si>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</si>
  <si>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</si>
  <si>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</si>
  <si>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</si>
  <si>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</si>
  <si>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</si>
  <si>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</si>
  <si>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</si>
  <si>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</si>
  <si>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</si>
  <si>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</si>
  <si>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</si>
  <si>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</si>
  <si>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</si>
  <si>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</si>
  <si>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</si>
  <si>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</si>
  <si>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</si>
  <si>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</si>
  <si>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</si>
  <si>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</si>
  <si>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</si>
  <si>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</si>
  <si>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</si>
  <si>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</si>
  <si>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</si>
  <si>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</si>
  <si>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</si>
  <si>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</si>
  <si>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</si>
  <si>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</si>
  <si>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</si>
  <si>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</si>
  <si>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</si>
  <si>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</si>
  <si>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</si>
  <si>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</si>
  <si>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</si>
  <si>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</si>
  <si>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</si>
  <si>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</si>
  <si>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</si>
  <si>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</si>
  <si>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</si>
  <si>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</si>
  <si>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</si>
  <si>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</si>
  <si>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</si>
  <si>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</si>
  <si>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</si>
  <si>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</si>
  <si>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</si>
  <si>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</si>
  <si>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</si>
  <si>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</si>
  <si>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</si>
  <si>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</si>
  <si>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</si>
  <si>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</si>
  <si>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</si>
  <si>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</si>
  <si>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</si>
  <si>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</si>
  <si>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</si>
  <si>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</si>
  <si>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</si>
  <si>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</si>
  <si>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</si>
  <si>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</si>
  <si>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</si>
  <si>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</si>
  <si>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</si>
  <si>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</si>
  <si>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</si>
  <si>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</si>
  <si>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</si>
  <si>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</si>
  <si>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</si>
  <si>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</si>
  <si>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</si>
  <si>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</si>
  <si>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</si>
  <si>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</si>
  <si>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</si>
  <si>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</si>
  <si>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</si>
  <si>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</si>
  <si>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</si>
  <si>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</si>
  <si>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</si>
  <si>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</si>
  <si>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</si>
  <si>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</si>
  <si>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</si>
  <si>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</si>
  <si>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</si>
  <si>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</si>
  <si>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</si>
  <si>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</si>
  <si>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</si>
  <si>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</si>
  <si>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</si>
  <si>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</si>
  <si>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</si>
  <si>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</si>
  <si>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</si>
  <si>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</si>
  <si>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</si>
  <si>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</si>
  <si>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</si>
  <si>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</si>
  <si>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</si>
  <si>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</si>
  <si>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</si>
  <si>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</si>
  <si>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</si>
  <si>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</si>
  <si>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</si>
  <si>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</si>
  <si>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</si>
  <si>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</si>
  <si>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</si>
  <si>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</si>
  <si>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</si>
  <si>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</si>
  <si>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</si>
  <si>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</si>
  <si>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</si>
  <si>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</si>
  <si>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</si>
  <si>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</si>
  <si>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</si>
  <si>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</si>
  <si>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</si>
  <si>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</si>
  <si>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</si>
  <si>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</si>
  <si>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</si>
  <si>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</si>
  <si>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</si>
  <si>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</si>
  <si>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</si>
  <si>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</si>
  <si>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</si>
  <si>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</si>
  <si>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</si>
  <si>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</si>
  <si>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</si>
  <si>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</si>
  <si>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</si>
  <si>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</si>
  <si>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</si>
  <si>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</si>
  <si>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</si>
  <si>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</si>
  <si>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</si>
  <si>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</si>
  <si>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</si>
  <si>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</si>
  <si>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</si>
  <si>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</si>
  <si>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</si>
  <si>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</si>
  <si>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</si>
  <si>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</si>
  <si>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</si>
  <si>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</si>
  <si>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</si>
  <si>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</si>
  <si>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</si>
  <si>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</si>
  <si>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</si>
  <si>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</si>
  <si>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</si>
  <si>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</si>
  <si>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</si>
  <si>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</si>
  <si>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</si>
  <si>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</si>
  <si>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</si>
  <si>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</si>
  <si>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</si>
  <si>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</si>
  <si>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</si>
  <si>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</si>
  <si>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</si>
  <si>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</si>
  <si>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</si>
  <si>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</si>
  <si>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</si>
  <si>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</si>
  <si>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</si>
  <si>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</si>
  <si>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</si>
  <si>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</si>
  <si>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</si>
  <si>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</si>
  <si>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</si>
  <si>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</si>
  <si>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</si>
  <si>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</si>
  <si>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</si>
  <si>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</si>
  <si>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</si>
  <si>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</si>
  <si>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</si>
  <si>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</si>
  <si>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</si>
  <si>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</si>
  <si>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</si>
  <si>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</si>
  <si>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</si>
  <si>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</si>
  <si>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</si>
  <si>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</si>
  <si>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</si>
  <si>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</si>
  <si>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</si>
  <si>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</si>
  <si>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</si>
  <si>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</si>
  <si>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</si>
  <si>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</si>
  <si>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</si>
  <si>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</si>
  <si>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</si>
  <si>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</si>
  <si>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</si>
  <si>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</si>
  <si>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</si>
  <si>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</si>
  <si>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</si>
  <si>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</si>
  <si>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</si>
  <si>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</si>
  <si>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</si>
  <si>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</si>
  <si>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</si>
  <si>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</si>
  <si>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</si>
  <si>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</si>
  <si>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</si>
  <si>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</si>
  <si>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</si>
  <si>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</si>
  <si>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</si>
  <si>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</si>
  <si>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</si>
  <si>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</si>
  <si>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</si>
  <si>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</si>
  <si>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</si>
  <si>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</si>
  <si>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</si>
  <si>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</si>
  <si>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</si>
  <si>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</si>
  <si>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</si>
  <si>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</si>
  <si>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</si>
  <si>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</si>
  <si>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</si>
  <si>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</si>
  <si>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</si>
  <si>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</si>
  <si>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</si>
  <si>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</si>
  <si>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</si>
  <si>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</si>
  <si>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</si>
  <si>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</si>
  <si>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</si>
  <si>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</si>
  <si>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</si>
  <si>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</si>
  <si>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</si>
  <si>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</si>
  <si>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</si>
  <si>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</si>
  <si>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</si>
  <si>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</si>
  <si>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</si>
  <si>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</si>
  <si>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</si>
  <si>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</si>
  <si>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</si>
  <si>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</si>
  <si>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</si>
  <si>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</si>
  <si>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</si>
  <si>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</si>
  <si>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</si>
  <si>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</si>
  <si>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</si>
  <si>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</si>
  <si>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</si>
  <si>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</si>
  <si>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</si>
  <si>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</si>
  <si>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</si>
  <si>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</si>
  <si>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</si>
  <si>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</si>
  <si>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</si>
  <si>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</si>
  <si>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</si>
  <si>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</si>
  <si>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</si>
  <si>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</si>
  <si>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</si>
  <si>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</si>
  <si>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</si>
  <si>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</si>
  <si>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</si>
  <si>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</si>
  <si>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</si>
  <si>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</si>
  <si>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</si>
  <si>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</si>
  <si>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</si>
  <si>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</si>
  <si>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</si>
  <si>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</si>
  <si>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</si>
  <si>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</si>
  <si>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</si>
  <si>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</si>
  <si>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</si>
  <si>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</si>
  <si>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</si>
  <si>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</si>
  <si>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</si>
  <si>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</si>
  <si>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</si>
  <si>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</si>
  <si>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</si>
  <si>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</si>
  <si>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</si>
  <si>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</si>
  <si>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</si>
  <si>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</si>
  <si>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</si>
  <si>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</si>
  <si>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</si>
  <si>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</si>
  <si>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</si>
  <si>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</si>
  <si>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</si>
  <si>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</si>
  <si>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</si>
  <si>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</si>
  <si>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</si>
  <si>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</si>
  <si>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</si>
  <si>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</si>
  <si>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</si>
  <si>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</si>
  <si>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</si>
  <si>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</si>
  <si>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</si>
  <si>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</si>
  <si>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</si>
  <si>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</si>
  <si>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</si>
  <si>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</si>
  <si>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</si>
  <si>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</si>
  <si>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</si>
  <si>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</si>
  <si>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</si>
  <si>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</si>
  <si>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</si>
  <si>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</si>
  <si>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</si>
  <si>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</si>
  <si>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</si>
  <si>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</si>
  <si>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</si>
  <si>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</si>
  <si>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</si>
  <si>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</si>
  <si>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</si>
  <si>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</si>
  <si>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</si>
  <si>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</si>
  <si>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</si>
  <si>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</si>
  <si>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</si>
  <si>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</si>
  <si>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</si>
  <si>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</si>
  <si>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</si>
  <si>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</si>
  <si>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</si>
  <si>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</si>
  <si>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</si>
  <si>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</si>
  <si>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</si>
  <si>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</si>
  <si>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</si>
  <si>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</si>
  <si>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</si>
  <si>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</si>
  <si>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</si>
  <si>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</si>
  <si>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</si>
  <si>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</si>
  <si>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</si>
  <si>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</si>
  <si>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</si>
  <si>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</si>
  <si>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</si>
  <si>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</si>
  <si>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</si>
  <si>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</si>
  <si>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</si>
  <si>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</si>
  <si>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</si>
  <si>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</si>
  <si>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</si>
  <si>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</si>
  <si>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</si>
  <si>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</si>
  <si>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</si>
  <si>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</si>
  <si>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</si>
  <si>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</si>
  <si>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</si>
  <si>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</si>
  <si>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</si>
  <si>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</si>
  <si>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</si>
  <si>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</si>
  <si>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</si>
  <si>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</si>
  <si>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</si>
  <si>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</si>
  <si>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</si>
  <si>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</si>
  <si>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</si>
  <si>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</si>
  <si>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</si>
  <si>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</si>
  <si>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</si>
  <si>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</si>
  <si>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</si>
  <si>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</si>
  <si>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</si>
  <si>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</si>
  <si>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</si>
  <si>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</si>
  <si>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</si>
  <si>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</si>
  <si>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</si>
  <si>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</si>
  <si>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</si>
  <si>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</si>
  <si>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</si>
  <si>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</si>
  <si>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</si>
  <si>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</si>
  <si>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</si>
  <si>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</si>
  <si>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</si>
  <si>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</si>
  <si>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</si>
  <si>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</si>
  <si>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</si>
  <si>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</si>
  <si>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</si>
  <si>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</si>
  <si>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</si>
  <si>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</si>
  <si>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</si>
  <si>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</si>
  <si>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</si>
  <si>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</si>
  <si>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</si>
  <si>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</si>
  <si>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</si>
  <si>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</si>
  <si>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</si>
  <si>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</si>
  <si>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</si>
  <si>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</si>
  <si>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</si>
  <si>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</si>
  <si>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</si>
  <si>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</si>
  <si>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</si>
  <si>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</si>
  <si>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</si>
  <si>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</si>
  <si>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</si>
  <si>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</si>
  <si>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</si>
  <si>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</si>
  <si>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</si>
  <si>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</si>
  <si>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</si>
  <si>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</si>
  <si>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</si>
  <si>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</si>
  <si>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</si>
  <si>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</si>
  <si>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</si>
  <si>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</si>
  <si>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</si>
  <si>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</si>
  <si>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</si>
  <si>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</si>
  <si>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</si>
  <si>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</si>
  <si>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</si>
  <si>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</si>
  <si>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</si>
  <si>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</si>
  <si>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</si>
  <si>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</si>
  <si>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</si>
  <si>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</si>
  <si>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</si>
  <si>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</si>
  <si>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</si>
  <si>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</si>
  <si>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</si>
  <si>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</si>
  <si>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</si>
  <si>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</si>
  <si>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</si>
  <si>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</si>
  <si>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</si>
  <si>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</si>
  <si>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</si>
  <si>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</si>
  <si>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</si>
  <si>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</si>
  <si>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</si>
  <si>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</si>
  <si>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</si>
  <si>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</si>
  <si>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</si>
  <si>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</si>
  <si>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</si>
  <si>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</si>
  <si>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</si>
  <si>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</si>
  <si>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</si>
  <si>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</si>
  <si>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</si>
  <si>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</si>
  <si>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</si>
  <si>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</si>
  <si>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</si>
  <si>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</si>
  <si>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</si>
  <si>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</si>
  <si>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</si>
  <si>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</si>
  <si>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</si>
  <si>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</si>
  <si>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</si>
  <si>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</si>
  <si>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</si>
  <si>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</si>
  <si>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</si>
  <si>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</si>
  <si>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</si>
  <si>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</si>
  <si>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</si>
  <si>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</si>
  <si>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</si>
  <si>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</si>
  <si>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</si>
  <si>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</si>
  <si>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</si>
  <si>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</si>
  <si>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</si>
  <si>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</si>
  <si>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</si>
  <si>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</si>
  <si>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</si>
  <si>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</si>
  <si>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</si>
  <si>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</si>
  <si>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</si>
  <si>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</si>
  <si>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</si>
  <si>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</si>
  <si>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</si>
  <si>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</si>
  <si>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</si>
  <si>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</si>
  <si>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</si>
  <si>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</si>
  <si>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</si>
  <si>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</si>
  <si>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</si>
  <si>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</si>
  <si>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</si>
  <si>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</si>
  <si>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</si>
  <si>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</si>
  <si>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</si>
  <si>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</si>
  <si>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</si>
  <si>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</si>
  <si>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</si>
  <si>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</si>
  <si>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</si>
  <si>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</si>
  <si>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</si>
  <si>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</si>
  <si>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</si>
  <si>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</si>
  <si>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</si>
  <si>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</si>
  <si>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</si>
  <si>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</si>
  <si>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</si>
  <si>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</si>
  <si>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</si>
  <si>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</si>
  <si>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</si>
  <si>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</si>
  <si>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</si>
  <si>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</si>
  <si>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</si>
  <si>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</si>
  <si>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</si>
  <si>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</si>
  <si>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</si>
  <si>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</si>
  <si>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</si>
  <si>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</si>
  <si>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</si>
  <si>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</si>
  <si>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</si>
  <si>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</si>
  <si>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</si>
  <si>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</si>
  <si>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</si>
  <si>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</si>
  <si>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</si>
  <si>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</si>
  <si>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</si>
  <si>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</si>
  <si>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</si>
  <si>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</si>
  <si>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</si>
  <si>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</si>
  <si>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</si>
  <si>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</si>
  <si>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</si>
  <si>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</si>
  <si>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</si>
  <si>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</si>
  <si>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</si>
  <si>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</si>
  <si>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</si>
  <si>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</si>
  <si>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</si>
  <si>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</si>
  <si>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</si>
  <si>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</si>
  <si>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</si>
  <si>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</si>
  <si>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</si>
  <si>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</si>
  <si>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</si>
  <si>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</si>
  <si>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</si>
  <si>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</si>
  <si>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</si>
  <si>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</si>
  <si>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</si>
  <si>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</si>
  <si>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</si>
  <si>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</si>
  <si>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</si>
  <si>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</si>
  <si>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</si>
  <si>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</si>
  <si>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</si>
  <si>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</si>
  <si>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</si>
  <si>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</si>
  <si>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</si>
  <si>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</si>
  <si>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</si>
  <si>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</si>
  <si>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</si>
  <si>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</si>
  <si>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</si>
  <si>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</si>
  <si>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</si>
  <si>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</si>
  <si>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</si>
  <si>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</si>
  <si>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</si>
  <si>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</si>
  <si>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</si>
  <si>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</si>
  <si>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</si>
  <si>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</si>
  <si>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</si>
  <si>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</si>
  <si>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</si>
  <si>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</si>
  <si>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</si>
  <si>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</si>
  <si>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</si>
  <si>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</si>
  <si>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</si>
  <si>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</si>
  <si>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</si>
  <si>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</si>
  <si>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</si>
  <si>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</si>
  <si>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</si>
  <si>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</si>
  <si>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</si>
  <si>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</si>
  <si>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</si>
  <si>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</si>
  <si>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</si>
  <si>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</si>
  <si>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</si>
  <si>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</si>
  <si>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</si>
  <si>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</si>
  <si>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</si>
  <si>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</si>
  <si>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</si>
  <si>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</si>
  <si>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</si>
  <si>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</si>
  <si>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</si>
  <si>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</si>
  <si>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</si>
  <si>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</si>
  <si>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</si>
  <si>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</si>
  <si>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</si>
  <si>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</si>
  <si>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</si>
  <si>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</si>
  <si>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</si>
  <si>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</si>
  <si>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</si>
  <si>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</si>
  <si>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</si>
  <si>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</si>
  <si>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</si>
  <si>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</si>
  <si>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</si>
  <si>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</si>
  <si>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</si>
  <si>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</si>
  <si>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</si>
  <si>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</si>
  <si>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</si>
  <si>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</si>
  <si>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</si>
  <si>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</si>
  <si>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</si>
  <si>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</si>
  <si>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</si>
  <si>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</si>
  <si>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</si>
  <si>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</si>
  <si>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</si>
  <si>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</si>
  <si>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</si>
  <si>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</si>
  <si>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</si>
  <si>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</si>
  <si>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</si>
  <si>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</si>
  <si>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</si>
  <si>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</si>
  <si>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</si>
  <si>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</si>
  <si>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</si>
  <si>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</si>
  <si>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</si>
  <si>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</si>
  <si>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</si>
  <si>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</si>
  <si>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</si>
  <si>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</si>
  <si>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</si>
  <si>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</si>
  <si>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</si>
  <si>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</si>
  <si>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</si>
  <si>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</si>
  <si>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</si>
  <si>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</si>
  <si>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</si>
  <si>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</si>
  <si>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</si>
  <si>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</si>
  <si>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</si>
  <si>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</si>
  <si>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</si>
  <si>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</si>
  <si>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</si>
  <si>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</si>
  <si>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</si>
  <si>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</si>
  <si>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</si>
  <si>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</si>
  <si>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</si>
  <si>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</si>
  <si>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</si>
  <si>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</si>
  <si>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</si>
  <si>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</si>
  <si>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</si>
  <si>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</si>
  <si>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</si>
  <si>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</si>
  <si>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</si>
  <si>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</si>
  <si>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</si>
  <si>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</si>
  <si>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</si>
  <si>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</si>
  <si>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</si>
  <si>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</si>
  <si>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</si>
  <si>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</si>
  <si>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</si>
  <si>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</si>
  <si>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</si>
  <si>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</si>
  <si>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</si>
  <si>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</si>
  <si>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</si>
  <si>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</si>
  <si>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</si>
  <si>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</si>
  <si>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</si>
  <si>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</si>
  <si>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</si>
  <si>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</si>
  <si>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</si>
  <si>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</si>
  <si>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</si>
  <si>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</si>
  <si>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</si>
  <si>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</si>
  <si>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</si>
  <si>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</si>
  <si>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</si>
  <si>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</si>
  <si>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</si>
  <si>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</si>
  <si>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</si>
  <si>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</si>
  <si>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</si>
  <si>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</si>
  <si>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</si>
  <si>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</si>
  <si>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</si>
  <si>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</si>
  <si>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</si>
  <si>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</si>
  <si>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</si>
  <si>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</si>
  <si>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</si>
  <si>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</si>
  <si>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</si>
  <si>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</si>
  <si>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</si>
  <si>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</si>
  <si>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</si>
  <si>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</si>
  <si>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</si>
  <si>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</si>
  <si>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</si>
  <si>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</si>
  <si>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</si>
  <si>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</si>
  <si>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</si>
  <si>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</si>
  <si>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</si>
  <si>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</si>
  <si>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</si>
  <si>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</si>
  <si>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</si>
  <si>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</si>
  <si>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</si>
  <si>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</si>
  <si>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</si>
  <si>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</si>
  <si>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</si>
  <si>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</si>
  <si>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</si>
  <si>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</si>
  <si>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</si>
  <si>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</si>
  <si>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</si>
  <si>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</si>
  <si>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</si>
  <si>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</si>
  <si>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</si>
  <si>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</si>
  <si>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</si>
  <si>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</si>
  <si>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</si>
  <si>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</si>
  <si>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</si>
  <si>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</si>
  <si>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</si>
  <si>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</si>
  <si>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</si>
  <si>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</si>
  <si>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</si>
  <si>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</si>
  <si>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</si>
  <si>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</si>
  <si>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</si>
  <si>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</si>
  <si>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</si>
  <si>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</si>
  <si>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</si>
  <si>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</si>
  <si>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</si>
  <si>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</si>
  <si>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</si>
  <si>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</si>
  <si>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</si>
  <si>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</si>
  <si>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</si>
  <si>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</si>
  <si>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</si>
  <si>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</si>
  <si>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</si>
  <si>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</si>
  <si>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</si>
  <si>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</si>
  <si>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</si>
  <si>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</si>
  <si>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</si>
  <si>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</si>
  <si>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</si>
  <si>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</si>
  <si>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</si>
  <si>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</si>
  <si>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</si>
  <si>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</si>
  <si>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</si>
  <si>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</si>
  <si>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</si>
  <si>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</si>
  <si>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</si>
  <si>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</si>
  <si>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</si>
  <si>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</si>
  <si>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</si>
  <si>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</si>
  <si>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</si>
  <si>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</si>
  <si>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</si>
  <si>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</si>
  <si>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</si>
  <si>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</si>
  <si>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</si>
  <si>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</si>
  <si>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</si>
  <si>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</si>
  <si>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</si>
  <si>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</si>
  <si>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</si>
  <si>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</si>
  <si>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</si>
  <si>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</si>
  <si>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</si>
  <si>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</si>
  <si>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</si>
  <si>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</si>
  <si>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</si>
  <si>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</si>
  <si>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</si>
  <si>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</si>
  <si>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</si>
  <si>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</si>
  <si>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</si>
  <si>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</si>
  <si>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</si>
  <si>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</si>
  <si>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</si>
  <si>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</si>
  <si>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</si>
  <si>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</si>
  <si>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</si>
  <si>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</si>
  <si>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</si>
  <si>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</si>
  <si>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</si>
  <si>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</si>
  <si>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</si>
  <si>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</si>
  <si>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</si>
  <si>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</si>
  <si>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</si>
  <si>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</si>
  <si>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</si>
  <si>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</si>
  <si>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</si>
  <si>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</si>
  <si>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</si>
  <si>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</si>
  <si>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</si>
  <si>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</si>
  <si>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</si>
  <si>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</si>
  <si>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</si>
  <si>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</si>
  <si>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</si>
  <si>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</si>
  <si>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</si>
  <si>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</si>
  <si>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</si>
  <si>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</si>
  <si>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</si>
  <si>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</si>
  <si>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</si>
  <si>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</si>
  <si>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</si>
  <si>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</si>
  <si>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</si>
  <si>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</si>
  <si>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</si>
  <si>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</si>
  <si>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</si>
  <si>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</si>
  <si>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</si>
  <si>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</si>
  <si>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</si>
  <si>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</si>
  <si>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</si>
  <si>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</si>
  <si>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</si>
  <si>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</si>
  <si>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</si>
  <si>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</si>
  <si>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</si>
  <si>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</si>
  <si>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</si>
  <si>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</si>
  <si>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</si>
  <si>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</si>
  <si>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</si>
  <si>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</si>
  <si>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</si>
  <si>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</si>
  <si>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</si>
  <si>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</si>
  <si>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</si>
  <si>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</si>
  <si>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</si>
  <si>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</si>
  <si>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</si>
  <si>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</si>
  <si>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</si>
  <si>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</si>
  <si>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</si>
  <si>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</si>
  <si>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</si>
  <si>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</si>
  <si>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</si>
  <si>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</si>
  <si>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</si>
  <si>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</si>
  <si>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</si>
  <si>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</si>
  <si>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</si>
  <si>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</si>
  <si>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</si>
  <si>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</si>
  <si>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</si>
  <si>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</si>
  <si>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</si>
  <si>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</si>
  <si>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</si>
  <si>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</si>
  <si>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</si>
  <si>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</si>
  <si>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</si>
  <si>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</si>
  <si>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</si>
  <si>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</si>
  <si>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</si>
  <si>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</si>
  <si>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</si>
  <si>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</si>
  <si>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</si>
  <si>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</si>
  <si>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</si>
  <si>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</si>
  <si>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</si>
  <si>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</si>
  <si>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</si>
  <si>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</si>
  <si>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</si>
  <si>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</si>
  <si>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</si>
  <si>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</si>
  <si>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</si>
  <si>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</si>
  <si>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</si>
  <si>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</si>
  <si>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</si>
  <si>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</si>
  <si>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</si>
  <si>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</si>
  <si>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</si>
  <si>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</si>
  <si>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</si>
  <si>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</si>
  <si>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</si>
  <si>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</si>
  <si>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</si>
  <si>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</si>
  <si>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</si>
  <si>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</si>
  <si>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</si>
  <si>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</si>
  <si>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</si>
  <si>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</si>
  <si>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</si>
  <si>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</si>
  <si>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</si>
  <si>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</si>
  <si>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</si>
  <si>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</si>
  <si>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</si>
  <si>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</si>
  <si>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</si>
  <si>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</si>
  <si>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</si>
  <si>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</si>
  <si>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</si>
  <si>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</si>
  <si>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</si>
  <si>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</si>
  <si>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</si>
  <si>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</si>
  <si>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</si>
  <si>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</si>
  <si>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</si>
  <si>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</si>
  <si>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</si>
  <si>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</si>
  <si>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</si>
  <si>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</si>
  <si>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</si>
  <si>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</si>
  <si>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</si>
  <si>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</si>
  <si>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</si>
  <si>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</si>
  <si>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</si>
  <si>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</si>
  <si>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</si>
  <si>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</si>
  <si>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</si>
  <si>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</si>
  <si>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</si>
  <si>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</si>
  <si>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</si>
  <si>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</si>
  <si>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</si>
  <si>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</si>
  <si>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</si>
  <si>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</si>
  <si>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</si>
  <si>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</si>
  <si>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</si>
  <si>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</si>
  <si>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</si>
  <si>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</si>
  <si>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</si>
  <si>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</si>
  <si>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</si>
  <si>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</si>
  <si>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</si>
  <si>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</si>
  <si>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</si>
  <si>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</si>
  <si>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</si>
  <si>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</si>
  <si>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</si>
  <si>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</si>
  <si>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</si>
  <si>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</si>
  <si>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</si>
  <si>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</si>
  <si>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</si>
  <si>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</si>
  <si>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</si>
  <si>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</si>
  <si>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</si>
  <si>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</si>
  <si>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</si>
  <si>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</si>
  <si>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</si>
  <si>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</si>
  <si>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</si>
  <si>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</si>
  <si>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</si>
  <si>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</si>
  <si>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</si>
  <si>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</si>
  <si>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</si>
  <si>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</si>
  <si>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</si>
  <si>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</si>
  <si>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</si>
  <si>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</si>
  <si>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</si>
  <si>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</si>
  <si>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</si>
  <si>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</si>
  <si>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</si>
  <si>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</si>
  <si>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</si>
  <si>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</si>
  <si>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</si>
  <si>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</si>
  <si>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</si>
  <si>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</si>
  <si>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</si>
  <si>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</si>
  <si>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</si>
  <si>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</si>
  <si>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</si>
  <si>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</si>
  <si>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</si>
  <si>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</si>
  <si>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</si>
  <si>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</si>
  <si>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</si>
  <si>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</si>
  <si>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</si>
  <si>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</si>
  <si>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</si>
  <si>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</si>
  <si>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</si>
  <si>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</si>
  <si>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</si>
  <si>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</si>
  <si>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</si>
  <si>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</si>
  <si>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</si>
  <si>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</si>
  <si>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</si>
  <si>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</si>
  <si>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</si>
  <si>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</si>
  <si>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</si>
  <si>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</si>
  <si>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</si>
  <si>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</si>
  <si>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</si>
  <si>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</si>
  <si>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</si>
  <si>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</si>
  <si>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</si>
  <si>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</si>
  <si>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</si>
  <si>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</si>
  <si>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</si>
  <si>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</si>
  <si>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</si>
  <si>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</si>
  <si>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</si>
  <si>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</si>
  <si>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</si>
  <si>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</si>
  <si>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</si>
  <si>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</si>
  <si>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</si>
  <si>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</si>
  <si>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</si>
  <si>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</si>
  <si>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</si>
  <si>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</si>
  <si>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</si>
  <si>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</si>
  <si>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</si>
  <si>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</si>
  <si>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</si>
  <si>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</si>
  <si>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</si>
  <si>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</si>
  <si>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</si>
  <si>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</si>
  <si>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</si>
  <si>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</si>
  <si>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</si>
  <si>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</si>
  <si>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</si>
  <si>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</si>
  <si>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</si>
  <si>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</si>
  <si>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</si>
  <si>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</si>
  <si>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</si>
  <si>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</si>
  <si>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</si>
  <si>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</si>
  <si>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</si>
  <si>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</si>
  <si>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</si>
  <si>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</si>
  <si>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</si>
  <si>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</si>
  <si>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</si>
  <si>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</si>
  <si>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</si>
  <si>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</si>
  <si>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</si>
  <si>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</si>
  <si>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</si>
  <si>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</si>
  <si>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</si>
  <si>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</si>
  <si>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</si>
  <si>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</si>
  <si>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</si>
  <si>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</si>
  <si>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</si>
  <si>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</si>
  <si>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</si>
  <si>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</si>
  <si>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</si>
  <si>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</si>
  <si>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</si>
  <si>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</si>
  <si>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</si>
  <si>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</si>
  <si>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</si>
  <si>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</si>
  <si>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</si>
  <si>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</si>
  <si>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</si>
  <si>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</si>
  <si>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</si>
  <si>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</si>
  <si>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</si>
  <si>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</si>
  <si>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</si>
  <si>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</si>
  <si>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</si>
  <si>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</si>
  <si>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</si>
  <si>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</si>
  <si>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</si>
  <si>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</si>
  <si>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</si>
  <si>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</si>
  <si>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</si>
  <si>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</si>
  <si>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</si>
  <si>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</si>
  <si>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</si>
  <si>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</si>
  <si>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</si>
  <si>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</si>
  <si>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</si>
  <si>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</si>
  <si>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</si>
  <si>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</si>
  <si>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</si>
  <si>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</si>
  <si>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</si>
  <si>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</si>
  <si>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</si>
  <si>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</si>
  <si>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</si>
  <si>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</si>
  <si>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</si>
  <si>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</si>
  <si>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</si>
  <si>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</si>
  <si>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</si>
  <si>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</si>
  <si>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</si>
  <si>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</si>
  <si>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</si>
  <si>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</si>
  <si>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</si>
  <si>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</si>
  <si>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</si>
  <si>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</si>
  <si>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</si>
  <si>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</si>
  <si>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</si>
  <si>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</si>
  <si>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</si>
  <si>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</si>
  <si>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</si>
  <si>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</si>
  <si>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</si>
  <si>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</si>
  <si>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</si>
  <si>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</si>
  <si>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</si>
  <si>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</si>
  <si>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</si>
  <si>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</si>
  <si>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</si>
  <si>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</si>
  <si>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</si>
  <si>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</si>
  <si>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</si>
  <si>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</si>
  <si>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</si>
  <si>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</si>
  <si>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</si>
  <si>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</si>
  <si>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</si>
  <si>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</si>
  <si>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</si>
  <si>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</si>
  <si>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</si>
  <si>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</si>
  <si>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</si>
  <si>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</si>
  <si>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</si>
  <si>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</si>
  <si>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</si>
  <si>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</si>
  <si>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</si>
  <si>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</si>
  <si>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</si>
  <si>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</si>
  <si>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</si>
  <si>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</si>
  <si>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</si>
  <si>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</si>
  <si>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</si>
  <si>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</si>
  <si>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</si>
  <si>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</si>
  <si>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</si>
  <si>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</si>
  <si>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</si>
  <si>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</si>
  <si>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</si>
  <si>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</si>
  <si>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</si>
  <si>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</si>
  <si>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</si>
  <si>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</si>
  <si>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</si>
  <si>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</si>
  <si>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</si>
  <si>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</si>
  <si>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</si>
  <si>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</si>
  <si>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</si>
  <si>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</si>
  <si>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</si>
  <si>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</si>
  <si>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</si>
  <si>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</si>
  <si>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</si>
  <si>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</si>
  <si>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</si>
  <si>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</si>
  <si>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</si>
  <si>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</si>
  <si>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</si>
  <si>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</si>
  <si>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</si>
  <si>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</si>
  <si>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</si>
  <si>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</si>
  <si>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</si>
  <si>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</si>
  <si>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</si>
  <si>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</si>
  <si>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</si>
  <si>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</si>
  <si>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</si>
  <si>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</si>
  <si>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</si>
  <si>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</si>
  <si>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</si>
  <si>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</si>
  <si>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</si>
  <si>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</si>
  <si>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</si>
  <si>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</si>
  <si>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</si>
  <si>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</si>
  <si>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</si>
  <si>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</si>
  <si>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</si>
  <si>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</si>
  <si>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</si>
  <si>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</si>
  <si>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</si>
  <si>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</si>
  <si>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</si>
  <si>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</si>
  <si>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</si>
  <si>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</si>
  <si>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</si>
  <si>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</si>
  <si>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</si>
  <si>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</si>
  <si>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</si>
  <si>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</si>
  <si>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</si>
  <si>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</si>
  <si>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</si>
  <si>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</si>
  <si>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</si>
  <si>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</si>
  <si>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</si>
  <si>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</si>
  <si>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</si>
  <si>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</si>
  <si>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</si>
  <si>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</si>
  <si>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</si>
  <si>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</si>
  <si>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</si>
  <si>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</si>
  <si>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</si>
  <si>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</si>
  <si>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</si>
  <si>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</si>
  <si>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</si>
  <si>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</si>
  <si>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</si>
  <si>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</si>
  <si>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</si>
  <si>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</si>
  <si>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</si>
  <si>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</si>
  <si>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</si>
  <si>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</si>
  <si>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</si>
  <si>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</si>
  <si>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</si>
  <si>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</si>
  <si>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</si>
  <si>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</si>
  <si>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</si>
  <si>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</si>
  <si>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</si>
  <si>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</si>
  <si>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</si>
  <si>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</si>
  <si>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</si>
  <si>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</si>
  <si>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</si>
  <si>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</si>
  <si>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</si>
  <si>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</si>
  <si>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</si>
  <si>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</si>
  <si>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</si>
  <si>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</si>
  <si>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</si>
  <si>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</si>
  <si>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</si>
  <si>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</si>
  <si>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</si>
  <si>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</si>
  <si>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</si>
  <si>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</si>
  <si>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</si>
  <si>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</si>
  <si>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</si>
  <si>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</si>
  <si>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</si>
  <si>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</si>
  <si>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</si>
  <si>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</si>
  <si>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</si>
  <si>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</si>
  <si>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</si>
  <si>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</si>
  <si>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</si>
  <si>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</si>
  <si>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</si>
  <si>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</si>
  <si>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</si>
  <si>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</si>
  <si>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</si>
  <si>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</si>
  <si>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</si>
  <si>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</si>
  <si>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</si>
  <si>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</si>
  <si>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</si>
  <si>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</si>
  <si>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</si>
  <si>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</si>
  <si>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</si>
  <si>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</si>
  <si>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</si>
  <si>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</si>
  <si>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</si>
  <si>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</si>
  <si>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</si>
  <si>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</si>
  <si>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</si>
  <si>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</si>
  <si>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</si>
  <si>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</si>
  <si>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</si>
  <si>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</si>
  <si>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</si>
  <si>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</si>
  <si>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</si>
  <si>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</si>
  <si>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</si>
  <si>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</si>
  <si>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</si>
  <si>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</si>
  <si>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</si>
  <si>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</si>
  <si>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</si>
  <si>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</si>
  <si>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</si>
  <si>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</si>
  <si>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</si>
  <si>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</si>
  <si>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</si>
  <si>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</si>
  <si>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</si>
  <si>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</si>
  <si>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</si>
  <si>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</si>
  <si>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</si>
  <si>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</si>
  <si>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</si>
  <si>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</si>
  <si>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</si>
  <si>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</si>
  <si>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</si>
  <si>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</si>
  <si>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</si>
  <si>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</si>
  <si>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</si>
  <si>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</si>
  <si>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</si>
  <si>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</si>
  <si>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</si>
  <si>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</si>
  <si>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</si>
  <si>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</si>
  <si>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</si>
  <si>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</si>
  <si>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</si>
  <si>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</si>
  <si>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</si>
  <si>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</si>
  <si>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</si>
  <si>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</si>
  <si>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</si>
  <si>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</si>
  <si>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</si>
  <si>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</si>
  <si>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</si>
  <si>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</si>
  <si>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</si>
  <si>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</si>
  <si>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</si>
  <si>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</si>
  <si>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</si>
  <si>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</si>
  <si>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</si>
  <si>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</si>
  <si>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</si>
  <si>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</si>
  <si>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</si>
  <si>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</si>
  <si>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</si>
  <si>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</si>
  <si>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</si>
  <si>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</si>
  <si>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</si>
  <si>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</si>
  <si>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</si>
  <si>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</si>
  <si>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</si>
  <si>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</si>
  <si>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</si>
  <si>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</si>
  <si>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</si>
  <si>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</si>
  <si>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</si>
  <si>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</si>
  <si>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</si>
  <si>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</si>
  <si>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</si>
  <si>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</si>
  <si>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</si>
  <si>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</si>
  <si>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</si>
  <si>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</si>
  <si>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</si>
  <si>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</si>
  <si>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</si>
  <si>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</si>
  <si>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</si>
  <si>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</si>
  <si>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</si>
  <si>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</si>
  <si>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</si>
  <si>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</si>
  <si>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</si>
  <si>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</si>
  <si>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</si>
  <si>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</si>
  <si>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</si>
  <si>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</si>
  <si>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</si>
  <si>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</si>
  <si>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</si>
  <si>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</si>
  <si>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</si>
  <si>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</si>
  <si>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</si>
  <si>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</si>
  <si>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</si>
  <si>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</si>
  <si>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</si>
  <si>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</si>
  <si>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</si>
  <si>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</si>
  <si>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</si>
  <si>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</si>
  <si>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</si>
  <si>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</si>
  <si>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</si>
  <si>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</si>
  <si>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</si>
  <si>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</si>
  <si>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</si>
  <si>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</si>
  <si>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</si>
  <si>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</si>
  <si>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</si>
  <si>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</si>
  <si>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</si>
  <si>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</si>
  <si>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</si>
  <si>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</si>
  <si>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</si>
  <si>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</si>
  <si>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</si>
  <si>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</si>
  <si>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</si>
  <si>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</si>
  <si>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</si>
  <si>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</si>
  <si>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</si>
  <si>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</si>
  <si>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</si>
  <si>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</si>
  <si>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</si>
  <si>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</si>
  <si>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</si>
  <si>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</si>
  <si>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</si>
  <si>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</si>
  <si>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</si>
  <si>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</si>
  <si>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</si>
  <si>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</si>
  <si>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</si>
  <si>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</si>
  <si>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</si>
  <si>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</si>
  <si>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</si>
  <si>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</si>
  <si>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</si>
  <si>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</si>
  <si>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</si>
  <si>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</si>
  <si>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</si>
  <si>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</si>
  <si>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</si>
  <si>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</si>
  <si>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</si>
  <si>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</si>
  <si>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</si>
  <si>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</si>
  <si>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</si>
  <si>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</si>
  <si>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</si>
  <si>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</si>
  <si>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</si>
  <si>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</si>
  <si>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</si>
  <si>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</si>
  <si>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</si>
  <si>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</si>
  <si>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</si>
  <si>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</si>
  <si>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</si>
  <si>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</si>
  <si>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</si>
  <si>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</si>
  <si>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</si>
  <si>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</si>
  <si>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</si>
  <si>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</si>
  <si>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</si>
  <si>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</si>
  <si>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</si>
  <si>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</si>
  <si>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</si>
  <si>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</si>
  <si>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</si>
  <si>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</si>
  <si>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</si>
  <si>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</si>
  <si>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</si>
  <si>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</si>
  <si>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</si>
  <si>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</si>
  <si>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</si>
  <si>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</si>
  <si>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</si>
  <si>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</si>
  <si>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</si>
  <si>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</si>
  <si>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</si>
  <si>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</si>
  <si>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</si>
  <si>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</si>
  <si>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</si>
  <si>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</si>
  <si>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</si>
  <si>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</si>
  <si>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</si>
  <si>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</si>
  <si>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</si>
  <si>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</si>
  <si>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</si>
  <si>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</si>
  <si>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</si>
  <si>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</si>
  <si>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</si>
  <si>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</si>
  <si>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</si>
  <si>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</si>
  <si>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</si>
  <si>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</si>
  <si>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</si>
  <si>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</si>
  <si>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</si>
  <si>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</si>
  <si>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</si>
  <si>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</si>
  <si>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</si>
  <si>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</si>
  <si>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</si>
  <si>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</si>
  <si>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</si>
  <si>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</si>
  <si>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</si>
  <si>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</si>
  <si>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</si>
  <si>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</si>
  <si>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</si>
  <si>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</si>
  <si>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</si>
  <si>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</si>
  <si>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</si>
  <si>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</si>
  <si>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</si>
  <si>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</si>
  <si>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</si>
  <si>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</si>
  <si>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</si>
  <si>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</si>
  <si>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</si>
  <si>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</si>
  <si>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</si>
  <si>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</si>
  <si>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</si>
  <si>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</si>
  <si>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</si>
  <si>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</si>
  <si>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</si>
  <si>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</si>
  <si>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</si>
  <si>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</si>
  <si>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</si>
  <si>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</si>
  <si>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</si>
  <si>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</si>
  <si>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</si>
  <si>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</si>
  <si>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</si>
  <si>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</si>
  <si>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</si>
  <si>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</si>
  <si>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</si>
  <si>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</si>
  <si>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</si>
  <si>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</si>
  <si>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</si>
  <si>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</si>
  <si>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</si>
  <si>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</si>
  <si>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</si>
  <si>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</si>
  <si>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</si>
  <si>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</si>
  <si>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</si>
  <si>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</si>
  <si>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</si>
  <si>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</si>
  <si>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</si>
  <si>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</si>
  <si>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</si>
  <si>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</si>
  <si>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</si>
  <si>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</si>
  <si>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</si>
  <si>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</si>
  <si>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</si>
  <si>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</si>
  <si>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</si>
  <si>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</si>
  <si>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</si>
  <si>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</si>
  <si>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</si>
  <si>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</si>
  <si>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</si>
  <si>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</si>
  <si>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</si>
  <si>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</si>
  <si>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</si>
  <si>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</si>
  <si>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</si>
  <si>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</si>
  <si>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</si>
  <si>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</si>
  <si>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</si>
  <si>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</si>
  <si>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</si>
  <si>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</si>
  <si>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</si>
  <si>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</si>
  <si>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</si>
  <si>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</si>
  <si>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</si>
  <si>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</si>
  <si>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</si>
  <si>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</si>
  <si>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</si>
  <si>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</si>
  <si>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</si>
  <si>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</si>
  <si>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</si>
  <si>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</si>
  <si>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</si>
  <si>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</si>
  <si>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</si>
  <si>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</si>
  <si>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</si>
  <si>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</si>
  <si>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</si>
  <si>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</si>
  <si>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</si>
  <si>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</si>
  <si>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</si>
  <si>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</si>
  <si>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</si>
  <si>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</si>
  <si>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</si>
  <si>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</si>
  <si>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</si>
  <si>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</si>
  <si>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</si>
  <si>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</si>
  <si>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</si>
  <si>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</si>
  <si>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</si>
  <si>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</si>
  <si>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</si>
  <si>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</si>
  <si>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</si>
  <si>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</si>
  <si>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</si>
  <si>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</si>
  <si>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</si>
  <si>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</si>
  <si>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</si>
  <si>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</si>
  <si>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</si>
  <si>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</si>
  <si>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</si>
  <si>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</si>
  <si>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</si>
  <si>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</si>
  <si>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</si>
  <si>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</si>
  <si>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</si>
  <si>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</si>
  <si>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</si>
  <si>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</si>
  <si>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</si>
  <si>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</si>
  <si>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</si>
  <si>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</si>
  <si>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</si>
  <si>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</si>
  <si>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</si>
  <si>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</si>
  <si>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</si>
  <si>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</si>
  <si>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</si>
  <si>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</si>
  <si>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</si>
  <si>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</si>
  <si>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</si>
  <si>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</si>
  <si>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</si>
  <si>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</si>
  <si>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</si>
  <si>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</si>
  <si>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</si>
  <si>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</si>
  <si>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</si>
  <si>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</si>
  <si>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</si>
  <si>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</si>
  <si>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</si>
  <si>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</si>
  <si>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</si>
  <si>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</si>
  <si>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</si>
  <si>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</si>
  <si>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</si>
  <si>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</si>
  <si>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</si>
  <si>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</si>
  <si>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</si>
  <si>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</si>
  <si>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</si>
  <si>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</si>
  <si>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</si>
  <si>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</si>
  <si>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</si>
  <si>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</si>
  <si>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</si>
  <si>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</si>
  <si>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</si>
  <si>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</si>
  <si>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</si>
  <si>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</si>
  <si>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</si>
  <si>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</si>
  <si>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</si>
  <si>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</si>
  <si>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</si>
  <si>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</si>
  <si>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</si>
  <si>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</si>
  <si>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</si>
  <si>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</si>
  <si>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</si>
  <si>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</si>
  <si>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</si>
  <si>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</si>
  <si>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</si>
  <si>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</si>
  <si>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</si>
  <si>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</si>
  <si>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</si>
  <si>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</si>
  <si>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</si>
  <si>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</si>
  <si>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</si>
  <si>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</si>
  <si>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</si>
  <si>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</si>
  <si>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</si>
  <si>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</si>
  <si>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</si>
  <si>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</si>
  <si>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</si>
  <si>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</si>
  <si>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</si>
  <si>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</si>
  <si>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</si>
  <si>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</si>
  <si>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</si>
  <si>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</si>
  <si>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</si>
  <si>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</si>
  <si>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</si>
  <si>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</si>
  <si>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</si>
  <si>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</si>
  <si>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</si>
  <si>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</si>
  <si>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</si>
  <si>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</si>
  <si>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</si>
  <si>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</si>
  <si>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</si>
  <si>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</si>
  <si>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</si>
  <si>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</si>
  <si>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</si>
  <si>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</si>
  <si>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</si>
  <si>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</si>
  <si>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</si>
  <si>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</si>
  <si>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</si>
  <si>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</si>
  <si>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</si>
  <si>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</si>
  <si>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</si>
  <si>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</si>
  <si>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</si>
  <si>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</si>
  <si>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</si>
  <si>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</si>
  <si>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</si>
  <si>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</si>
  <si>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</si>
  <si>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</si>
  <si>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</si>
  <si>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</si>
  <si>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</si>
  <si>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</si>
  <si>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</si>
  <si>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</si>
  <si>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</si>
  <si>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</si>
  <si>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</si>
  <si>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</si>
  <si>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</si>
  <si>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</si>
  <si>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</si>
  <si>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</si>
  <si>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</si>
  <si>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</si>
  <si>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</si>
  <si>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</si>
  <si>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</si>
  <si>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</si>
  <si>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</si>
  <si>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</si>
  <si>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</si>
  <si>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</si>
  <si>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</si>
  <si>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</si>
  <si>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</si>
  <si>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</si>
  <si>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</si>
  <si>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</si>
  <si>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</si>
  <si>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</si>
  <si>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</si>
  <si>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</si>
  <si>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</si>
  <si>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</si>
  <si>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</si>
  <si>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</si>
  <si>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</si>
  <si>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</si>
  <si>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</si>
  <si>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</si>
  <si>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</si>
  <si>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</si>
  <si>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</si>
  <si>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</si>
  <si>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</si>
  <si>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</si>
  <si>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</si>
  <si>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</si>
  <si>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</si>
  <si>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</si>
  <si>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</si>
  <si>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</si>
  <si>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</si>
  <si>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</si>
  <si>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</si>
  <si>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</si>
  <si>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</si>
  <si>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</si>
  <si>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</si>
  <si>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</si>
  <si>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</si>
  <si>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</si>
  <si>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</si>
  <si>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</si>
  <si>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</si>
  <si>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</si>
  <si>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</si>
  <si>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</si>
  <si>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</si>
  <si>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</si>
  <si>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</si>
  <si>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</si>
  <si>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</si>
  <si>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</si>
  <si>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</si>
  <si>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</si>
  <si>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</si>
  <si>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</si>
  <si>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</si>
  <si>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</si>
  <si>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</si>
  <si>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</si>
  <si>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</si>
  <si>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</si>
  <si>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</si>
  <si>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</si>
  <si>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</si>
  <si>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</si>
  <si>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</si>
  <si>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</si>
  <si>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</si>
  <si>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</si>
  <si>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</si>
  <si>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</si>
  <si>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</si>
  <si>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</si>
  <si>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</si>
  <si>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</si>
  <si>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</si>
  <si>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</si>
  <si>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</si>
  <si>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</si>
  <si>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</si>
  <si>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</si>
  <si>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</si>
  <si>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</si>
  <si>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</si>
  <si>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</si>
  <si>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</si>
  <si>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</si>
  <si>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</si>
  <si>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</si>
  <si>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</si>
  <si>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</si>
  <si>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</si>
  <si>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</si>
  <si>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</si>
  <si>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</si>
  <si>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</si>
  <si>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</si>
  <si>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</si>
  <si>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</si>
  <si>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</si>
  <si>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</si>
  <si>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</si>
  <si>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</si>
  <si>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</si>
  <si>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</si>
  <si>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</si>
  <si>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</si>
  <si>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</si>
  <si>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</si>
  <si>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</si>
  <si>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</si>
  <si>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</si>
  <si>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</si>
  <si>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</si>
  <si>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</si>
  <si>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</si>
  <si>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</si>
  <si>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</si>
  <si>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</si>
  <si>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</si>
  <si>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</si>
  <si>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</si>
  <si>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</si>
  <si>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</si>
  <si>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</si>
  <si>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</si>
  <si>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</si>
  <si>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</si>
  <si>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</si>
  <si>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</si>
  <si>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</si>
  <si>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</si>
  <si>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</si>
  <si>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</si>
  <si>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</si>
  <si>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</si>
  <si>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</si>
  <si>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</si>
  <si>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</si>
  <si>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</si>
  <si>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</si>
  <si>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</si>
  <si>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</si>
  <si>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</si>
  <si>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</si>
  <si>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</si>
  <si>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</si>
  <si>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</si>
  <si>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</si>
  <si>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</si>
  <si>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</si>
  <si>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</si>
  <si>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</si>
  <si>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</si>
  <si>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</si>
  <si>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</si>
  <si>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</si>
  <si>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</si>
  <si>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</si>
  <si>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</si>
  <si>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</si>
  <si>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</si>
  <si>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</si>
  <si>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</si>
  <si>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</si>
  <si>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</si>
  <si>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</si>
  <si>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</si>
  <si>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</si>
  <si>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</si>
  <si>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</si>
  <si>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</si>
  <si>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</si>
  <si>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</si>
  <si>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</si>
  <si>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</si>
  <si>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</si>
  <si>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</si>
  <si>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</si>
  <si>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</si>
  <si>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</si>
  <si>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</si>
  <si>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</si>
  <si>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</si>
  <si>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</si>
  <si>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</si>
  <si>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</si>
  <si>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</si>
  <si>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</si>
  <si>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</si>
  <si>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</si>
  <si>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</si>
  <si>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</si>
  <si>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</si>
  <si>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</si>
  <si>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</si>
  <si>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</si>
  <si>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</si>
  <si>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</si>
  <si>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</si>
  <si>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</si>
  <si>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</si>
  <si>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</si>
  <si>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</si>
  <si>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</si>
  <si>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</si>
  <si>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</si>
  <si>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</si>
  <si>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</si>
  <si>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</si>
  <si>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</si>
  <si>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</si>
  <si>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</si>
  <si>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</si>
  <si>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</si>
  <si>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</si>
  <si>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</si>
  <si>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</si>
  <si>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</si>
  <si>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</si>
  <si>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</si>
  <si>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</si>
  <si>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</si>
  <si>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</si>
  <si>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</si>
  <si>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</si>
  <si>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</si>
  <si>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</si>
  <si>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</si>
  <si>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</si>
  <si>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</si>
  <si>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</si>
  <si>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</si>
  <si>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</si>
  <si>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</si>
  <si>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</si>
  <si>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</si>
  <si>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</si>
  <si>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</si>
  <si>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</si>
  <si>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</si>
  <si>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</si>
  <si>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</si>
  <si>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</si>
  <si>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</si>
  <si>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</si>
  <si>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</si>
  <si>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</si>
  <si>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</si>
  <si>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</si>
  <si>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</si>
  <si>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</si>
  <si>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</si>
  <si>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</si>
  <si>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</si>
  <si>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</si>
  <si>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</si>
  <si>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</si>
  <si>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</si>
  <si>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</si>
  <si>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</si>
  <si>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</si>
  <si>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</si>
  <si>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</si>
  <si>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</si>
  <si>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</si>
  <si>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</si>
  <si>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</si>
  <si>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</si>
  <si>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</si>
  <si>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</si>
  <si>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</si>
  <si>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</si>
  <si>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</si>
  <si>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</si>
  <si>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</si>
  <si>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</si>
  <si>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</si>
  <si>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</si>
  <si>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</si>
  <si>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</si>
  <si>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</si>
  <si>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</si>
  <si>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</si>
  <si>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</si>
  <si>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</si>
  <si>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</si>
  <si>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</si>
  <si>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</si>
  <si>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</si>
  <si>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</si>
  <si>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</si>
  <si>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</si>
  <si>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</si>
  <si>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</si>
  <si>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</si>
  <si>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</si>
  <si>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</si>
  <si>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</si>
  <si>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</si>
  <si>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</si>
  <si>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</si>
  <si>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</si>
  <si>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</si>
  <si>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</si>
  <si>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</si>
  <si>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</si>
  <si>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</si>
  <si>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</si>
  <si>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</si>
  <si>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</si>
  <si>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</si>
  <si>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</si>
  <si>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</si>
  <si>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</si>
  <si>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</si>
  <si>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</si>
  <si>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</si>
  <si>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</si>
  <si>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</si>
  <si>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</si>
  <si>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</si>
  <si>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</si>
  <si>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</si>
  <si>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</si>
  <si>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</si>
  <si>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</si>
  <si>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</si>
  <si>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</si>
  <si>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</si>
  <si>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</si>
  <si>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</si>
  <si>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</si>
  <si>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</si>
  <si>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</si>
  <si>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</si>
  <si>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</si>
  <si>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</si>
  <si>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</si>
  <si>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</si>
  <si>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</si>
  <si>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</si>
  <si>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</si>
  <si>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</si>
  <si>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</si>
  <si>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</si>
  <si>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</si>
  <si>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</si>
  <si>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</si>
  <si>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</si>
  <si>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</si>
  <si>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</si>
  <si>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</si>
  <si>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</si>
  <si>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</si>
  <si>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</si>
  <si>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</si>
  <si>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</si>
  <si>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</si>
  <si>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</si>
  <si>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</si>
  <si>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</si>
  <si>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</si>
  <si>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</si>
  <si>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</si>
  <si>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</si>
  <si>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</si>
  <si>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</si>
  <si>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</si>
  <si>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</si>
  <si>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</si>
  <si>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</si>
  <si>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</si>
  <si>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</si>
  <si>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</si>
  <si>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</si>
  <si>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</si>
  <si>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</si>
  <si>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</si>
  <si>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</si>
  <si>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</si>
  <si>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</si>
  <si>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</si>
  <si>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</si>
  <si>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</si>
  <si>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</si>
  <si>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</si>
  <si>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</si>
  <si>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</si>
  <si>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</si>
  <si>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</si>
  <si>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</si>
  <si>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</si>
  <si>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</si>
  <si>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</si>
  <si>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</si>
  <si>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</si>
  <si>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</si>
  <si>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</si>
  <si>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</si>
  <si>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</si>
  <si>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</si>
  <si>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</si>
  <si>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</si>
  <si>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</si>
  <si>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</si>
  <si>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</si>
  <si>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</si>
  <si>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</si>
  <si>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</si>
  <si>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</si>
  <si>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</si>
  <si>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</si>
  <si>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</si>
  <si>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</si>
  <si>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</si>
  <si>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</si>
  <si>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</si>
  <si>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</si>
  <si>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</si>
  <si>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</si>
  <si>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</si>
  <si>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</si>
  <si>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</si>
  <si>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</si>
  <si>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</si>
  <si>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</si>
  <si>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</si>
  <si>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</si>
  <si>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</si>
  <si>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</si>
  <si>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</si>
  <si>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</si>
  <si>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</si>
  <si>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</si>
  <si>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</si>
  <si>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</si>
  <si>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</si>
  <si>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</si>
  <si>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</si>
  <si>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</si>
  <si>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</si>
  <si>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</si>
  <si>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</si>
  <si>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</si>
  <si>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</si>
  <si>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</si>
  <si>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</si>
  <si>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</si>
  <si>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</si>
  <si>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</si>
  <si>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</si>
  <si>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</si>
  <si>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</si>
  <si>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</si>
  <si>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</si>
  <si>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</si>
  <si>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</si>
  <si>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</si>
  <si>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</si>
  <si>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</si>
  <si>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</si>
  <si>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</si>
  <si>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</si>
  <si>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</si>
  <si>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</si>
  <si>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</si>
  <si>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</si>
  <si>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</si>
  <si>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</si>
  <si>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</si>
  <si>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</si>
  <si>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</si>
  <si>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</si>
  <si>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</si>
  <si>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</si>
  <si>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</si>
  <si>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</si>
  <si>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</si>
  <si>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</si>
  <si>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</si>
  <si>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</si>
  <si>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</si>
  <si>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</si>
  <si>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</si>
  <si>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</si>
  <si>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</si>
  <si>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</si>
  <si>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</si>
  <si>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</si>
  <si>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</si>
  <si>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</si>
  <si>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</si>
  <si>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</si>
  <si>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</si>
  <si>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</si>
  <si>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</si>
  <si>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</si>
  <si>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</si>
  <si>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</si>
  <si>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</si>
  <si>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</si>
  <si>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</si>
  <si>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</si>
  <si>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</si>
  <si>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</si>
  <si>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</si>
  <si>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</si>
  <si>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</si>
  <si>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</si>
  <si>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</si>
  <si>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</si>
  <si>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</si>
  <si>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</si>
  <si>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</si>
  <si>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</si>
  <si>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</si>
  <si>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</si>
  <si>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</si>
  <si>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</si>
  <si>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</si>
  <si>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</si>
  <si>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</si>
  <si>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</si>
  <si>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</si>
  <si>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</si>
  <si>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</si>
  <si>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</si>
  <si>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</si>
  <si>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</si>
  <si>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</si>
  <si>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</si>
  <si>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</si>
  <si>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</si>
  <si>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</si>
  <si>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</si>
  <si>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</si>
  <si>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</si>
  <si>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</si>
  <si>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</si>
  <si>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</si>
  <si>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</si>
  <si>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</si>
  <si>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</si>
  <si>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</si>
  <si>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</si>
  <si>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</si>
  <si>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</si>
  <si>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</si>
  <si>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</si>
  <si>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</si>
  <si>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</si>
  <si>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</si>
  <si>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</si>
  <si>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</si>
  <si>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</si>
  <si>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</si>
  <si>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</si>
  <si>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</si>
  <si>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</si>
  <si>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</si>
  <si>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</si>
  <si>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</si>
  <si>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</si>
  <si>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</si>
  <si>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</si>
  <si>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</si>
  <si>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</si>
  <si>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</si>
  <si>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</si>
  <si>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</si>
  <si>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</si>
  <si>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</si>
  <si>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</si>
  <si>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</si>
  <si>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</si>
  <si>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</si>
  <si>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</si>
  <si>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</si>
  <si>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</si>
  <si>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</si>
  <si>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</si>
  <si>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</si>
  <si>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</si>
  <si>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</si>
  <si>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</si>
  <si>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</si>
  <si>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</si>
  <si>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</si>
  <si>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</si>
  <si>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</si>
  <si>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</si>
  <si>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</si>
  <si>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</si>
  <si>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</si>
  <si>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</si>
  <si>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</si>
  <si>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</si>
  <si>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</si>
  <si>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</si>
  <si>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</si>
  <si>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</si>
  <si>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</si>
  <si>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</si>
  <si>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</si>
  <si>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</si>
  <si>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</si>
  <si>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</si>
  <si>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</si>
  <si>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</si>
  <si>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</si>
  <si>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</si>
  <si>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</si>
  <si>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</si>
  <si>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</si>
  <si>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</si>
  <si>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</si>
  <si>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</si>
  <si>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</si>
  <si>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</si>
  <si>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</si>
  <si>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</si>
  <si>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</si>
  <si>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</si>
  <si>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</si>
  <si>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</si>
  <si>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</si>
  <si>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</si>
  <si>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</si>
  <si>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</si>
  <si>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</si>
  <si>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</si>
  <si>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</si>
  <si>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</si>
  <si>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</si>
  <si>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</si>
  <si>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</si>
  <si>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</si>
  <si>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</si>
  <si>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</si>
  <si>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</si>
  <si>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</si>
  <si>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</si>
  <si>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</si>
  <si>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</si>
  <si>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</si>
  <si>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</si>
  <si>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</si>
  <si>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</si>
  <si>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</si>
  <si>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</si>
  <si>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</si>
  <si>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</si>
  <si>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</si>
  <si>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</si>
  <si>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</si>
  <si>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</si>
  <si>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</si>
  <si>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</si>
  <si>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</si>
  <si>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</si>
  <si>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</si>
  <si>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</si>
  <si>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</si>
  <si>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</si>
  <si>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</si>
  <si>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</si>
  <si>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</si>
  <si>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</si>
  <si>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</si>
  <si>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</si>
  <si>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</si>
  <si>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</si>
  <si>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</si>
  <si>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</si>
  <si>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</si>
  <si>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</si>
  <si>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</si>
  <si>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</si>
  <si>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</si>
  <si>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</si>
  <si>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</si>
  <si>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</si>
  <si>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</si>
  <si>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</si>
  <si>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</si>
  <si>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</si>
  <si>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</si>
  <si>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</si>
  <si>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</si>
  <si>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</si>
  <si>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</si>
  <si>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</si>
  <si>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</si>
  <si>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</si>
  <si>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</si>
  <si>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</si>
  <si>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</si>
  <si>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</si>
  <si>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</si>
  <si>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</si>
  <si>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</si>
  <si>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</si>
  <si>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</si>
  <si>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</si>
  <si>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</si>
  <si>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</si>
  <si>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</si>
  <si>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</si>
  <si>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</si>
  <si>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</si>
  <si>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</si>
  <si>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</si>
  <si>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</si>
  <si>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</si>
  <si>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</si>
  <si>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</si>
  <si>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</si>
  <si>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</si>
  <si>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</si>
  <si>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</si>
  <si>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</si>
  <si>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</si>
  <si>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</si>
  <si>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</si>
  <si>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</si>
  <si>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</si>
  <si>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</si>
  <si>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</si>
  <si>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</si>
  <si>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</si>
  <si>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</si>
  <si>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</si>
  <si>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</si>
  <si>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</si>
  <si>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</si>
  <si>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</si>
  <si>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</si>
  <si>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</si>
  <si>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</si>
  <si>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</si>
  <si>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</si>
  <si>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</si>
  <si>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</si>
  <si>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</si>
  <si>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</si>
  <si>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</si>
  <si>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</si>
  <si>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</si>
  <si>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</si>
  <si>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</si>
  <si>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</si>
  <si>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</si>
  <si>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</si>
  <si>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</si>
  <si>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</si>
  <si>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</si>
  <si>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</si>
  <si>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</si>
  <si>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</si>
  <si>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</si>
  <si>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</si>
  <si>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</si>
  <si>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</si>
  <si>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</si>
  <si>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</si>
  <si>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</si>
  <si>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</si>
  <si>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</si>
  <si>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</si>
  <si>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</si>
  <si>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</si>
  <si>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</si>
  <si>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</si>
  <si>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</si>
  <si>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</si>
  <si>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</si>
  <si>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</si>
  <si>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</si>
  <si>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</si>
  <si>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</si>
  <si>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</si>
  <si>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</si>
  <si>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</si>
  <si>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</si>
  <si>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</si>
  <si>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</si>
  <si>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</si>
  <si>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</si>
  <si>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</si>
  <si>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</si>
  <si>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</si>
  <si>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</si>
  <si>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</si>
  <si>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</si>
  <si>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</si>
  <si>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</si>
  <si>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</si>
  <si>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</si>
  <si>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</si>
  <si>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</si>
  <si>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</si>
  <si>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</si>
  <si>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</si>
  <si>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</si>
  <si>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</si>
  <si>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</si>
  <si>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</si>
  <si>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</si>
  <si>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</si>
  <si>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</si>
  <si>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</si>
  <si>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</si>
  <si>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</si>
  <si>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</si>
  <si>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</si>
  <si>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</si>
  <si>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</si>
  <si>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</si>
  <si>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</si>
  <si>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</si>
  <si>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</si>
  <si>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</si>
  <si>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</si>
  <si>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</si>
  <si>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</si>
  <si>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</si>
  <si>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</si>
  <si>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</si>
  <si>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</si>
  <si>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</si>
  <si>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</si>
  <si>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</si>
  <si>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</si>
  <si>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</si>
  <si>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</si>
  <si>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</si>
  <si>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</si>
  <si>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</si>
  <si>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</si>
  <si>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</si>
  <si>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</si>
  <si>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</si>
  <si>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</si>
  <si>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</si>
  <si>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</si>
  <si>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</si>
  <si>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</si>
  <si>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</si>
  <si>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</si>
  <si>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</si>
  <si>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</si>
  <si>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</si>
  <si>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</si>
  <si>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</si>
  <si>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</si>
  <si>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</si>
  <si>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</si>
  <si>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</si>
  <si>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</si>
  <si>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</si>
  <si>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</si>
  <si>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</si>
  <si>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</si>
  <si>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</si>
  <si>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</si>
  <si>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</si>
  <si>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</si>
  <si>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</si>
  <si>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</si>
  <si>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</si>
  <si>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</si>
  <si>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</si>
  <si>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</si>
  <si>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</si>
  <si>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</si>
  <si>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</si>
  <si>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</si>
  <si>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</si>
  <si>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</si>
  <si>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</si>
  <si>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</si>
  <si>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</si>
  <si>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</si>
  <si>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</si>
  <si>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</si>
  <si>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</si>
  <si>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</si>
  <si>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</si>
  <si>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</si>
  <si>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</si>
  <si>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</si>
  <si>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</si>
  <si>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</si>
  <si>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</si>
  <si>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</si>
  <si>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</si>
  <si>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</si>
  <si>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</si>
  <si>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</si>
  <si>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</si>
  <si>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</si>
  <si>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</si>
  <si>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</si>
  <si>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</si>
  <si>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</si>
  <si>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</si>
  <si>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</si>
  <si>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</si>
  <si>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</si>
  <si>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</si>
  <si>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</si>
  <si>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</si>
  <si>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</si>
  <si>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</si>
  <si>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</si>
  <si>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</si>
  <si>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</si>
  <si>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</si>
  <si>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</si>
  <si>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</si>
  <si>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</si>
  <si>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</si>
  <si>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</si>
  <si>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</si>
  <si>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</si>
  <si>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</si>
  <si>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</si>
  <si>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</si>
  <si>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</si>
  <si>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</si>
  <si>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</si>
  <si>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</si>
  <si>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</si>
  <si>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</si>
  <si>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</si>
  <si>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</si>
  <si>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</si>
  <si>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</si>
  <si>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</si>
  <si>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</si>
  <si>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</si>
  <si>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</si>
  <si>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</si>
  <si>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</si>
  <si>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</si>
  <si>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</si>
  <si>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</si>
  <si>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</si>
  <si>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</si>
  <si>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</si>
  <si>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</si>
  <si>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</si>
  <si>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</si>
  <si>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</si>
  <si>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</si>
  <si>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</si>
  <si>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</si>
  <si>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</si>
  <si>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</si>
  <si>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</si>
  <si>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</si>
  <si>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</si>
  <si>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</si>
  <si>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</si>
  <si>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</si>
  <si>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</si>
  <si>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</si>
  <si>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</si>
  <si>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</si>
  <si>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</si>
  <si>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</si>
  <si>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</si>
  <si>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</si>
  <si>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</si>
  <si>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</si>
  <si>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</si>
  <si>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</si>
  <si>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</si>
  <si>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</si>
  <si>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</si>
  <si>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</si>
  <si>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</si>
  <si>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</si>
  <si>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</si>
  <si>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</si>
  <si>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</si>
  <si>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</si>
  <si>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</si>
  <si>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</si>
  <si>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</si>
  <si>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</si>
  <si>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</si>
  <si>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</si>
  <si>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</si>
  <si>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</si>
  <si>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</si>
  <si>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</si>
  <si>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</si>
  <si>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</si>
  <si>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</si>
  <si>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</si>
  <si>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</si>
  <si>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</si>
  <si>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</si>
  <si>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</si>
  <si>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</si>
  <si>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</si>
  <si>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</si>
  <si>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</si>
  <si>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</si>
  <si>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</si>
  <si>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</si>
  <si>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</si>
  <si>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</si>
  <si>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</si>
  <si>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</si>
  <si>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</si>
  <si>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</si>
  <si>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</si>
  <si>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</si>
  <si>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</si>
  <si>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</si>
  <si>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</si>
  <si>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</si>
  <si>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</si>
  <si>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</si>
  <si>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</si>
  <si>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</si>
  <si>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</si>
  <si>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</si>
  <si>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</si>
  <si>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</si>
  <si>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</si>
  <si>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</si>
  <si>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</si>
  <si>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</si>
  <si>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</si>
  <si>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</si>
  <si>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</si>
  <si>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</si>
  <si>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</si>
  <si>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</si>
  <si>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</si>
  <si>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</si>
  <si>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</si>
  <si>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</si>
  <si>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</si>
  <si>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</si>
  <si>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</si>
  <si>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</si>
  <si>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</si>
  <si>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</si>
  <si>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</si>
  <si>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</si>
  <si>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</si>
  <si>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</si>
  <si>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</si>
  <si>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</si>
  <si>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</si>
  <si>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</si>
  <si>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</si>
  <si>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</si>
  <si>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</si>
  <si>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</si>
  <si>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</si>
  <si>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</si>
  <si>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</si>
  <si>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</si>
  <si>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</si>
  <si>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</si>
  <si>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</si>
  <si>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</si>
  <si>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</si>
  <si>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</si>
  <si>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</si>
  <si>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</si>
  <si>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</si>
  <si>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</si>
  <si>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</si>
  <si>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</si>
  <si>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</si>
  <si>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</si>
  <si>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</si>
  <si>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</si>
  <si>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</si>
  <si>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</si>
  <si>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</si>
  <si>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</si>
  <si>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</si>
  <si>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</si>
  <si>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</si>
  <si>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</si>
  <si>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</si>
  <si>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</si>
  <si>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</si>
  <si>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</si>
  <si>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</si>
  <si>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</si>
  <si>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</si>
  <si>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</si>
  <si>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</si>
  <si>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</si>
  <si>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</si>
  <si>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</si>
  <si>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</si>
  <si>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</si>
  <si>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</si>
  <si>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</si>
  <si>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</si>
  <si>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</si>
  <si>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</si>
  <si>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</si>
  <si>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</si>
  <si>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</si>
  <si>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</si>
  <si>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</si>
  <si>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</si>
  <si>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</si>
  <si>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</si>
  <si>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</si>
  <si>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</si>
  <si>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</si>
  <si>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</si>
  <si>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</si>
  <si>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</si>
  <si>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</si>
  <si>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</si>
  <si>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</si>
  <si>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</si>
  <si>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</si>
  <si>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</si>
  <si>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</si>
  <si>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</si>
  <si>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</si>
  <si>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</si>
  <si>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</si>
  <si>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</si>
  <si>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</si>
  <si>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</si>
  <si>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</si>
  <si>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</si>
  <si>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</si>
  <si>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</si>
  <si>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</si>
  <si>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</si>
  <si>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</si>
  <si>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</si>
  <si>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</si>
  <si>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</si>
  <si>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</si>
  <si>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</si>
  <si>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</si>
  <si>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</si>
  <si>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</si>
  <si>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</si>
  <si>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</si>
  <si>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</si>
  <si>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</si>
  <si>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</si>
  <si>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</si>
  <si>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</si>
  <si>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</si>
  <si>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</si>
  <si>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</si>
  <si>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</si>
  <si>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</si>
  <si>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</si>
  <si>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</si>
  <si>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</si>
  <si>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</si>
  <si>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</si>
  <si>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</si>
  <si>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</si>
  <si>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</si>
  <si>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</si>
  <si>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</si>
  <si>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</si>
  <si>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</si>
  <si>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</si>
  <si>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</si>
  <si>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</si>
  <si>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</si>
  <si>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</si>
  <si>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</si>
  <si>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</si>
  <si>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</si>
  <si>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</si>
  <si>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</si>
  <si>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</si>
  <si>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</si>
  <si>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</si>
  <si>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</si>
  <si>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</si>
  <si>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</si>
  <si>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</si>
  <si>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</si>
  <si>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</si>
  <si>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</si>
  <si>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</si>
  <si>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</si>
  <si>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</si>
  <si>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</si>
  <si>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</si>
  <si>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</si>
  <si>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</si>
  <si>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</si>
  <si>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</si>
  <si>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</si>
  <si>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</si>
  <si>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</si>
  <si>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</si>
  <si>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</si>
  <si>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</si>
  <si>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</si>
  <si>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</si>
  <si>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</si>
  <si>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</si>
  <si>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</si>
  <si>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</si>
  <si>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</si>
  <si>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</si>
  <si>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</si>
  <si>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</si>
  <si>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</si>
  <si>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</si>
  <si>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</si>
  <si>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</si>
  <si>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</si>
  <si>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</si>
  <si>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</si>
  <si>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</si>
  <si>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</si>
  <si>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</si>
  <si>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</si>
  <si>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</si>
  <si>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</si>
  <si>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</si>
  <si>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</si>
  <si>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</si>
  <si>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</si>
  <si>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</si>
  <si>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</si>
  <si>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</si>
  <si>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</si>
  <si>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</si>
  <si>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</si>
  <si>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</si>
  <si>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</si>
  <si>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</si>
  <si>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</si>
  <si>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</si>
  <si>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</si>
  <si>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</si>
  <si>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</si>
  <si>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</si>
  <si>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</si>
  <si>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</si>
  <si>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</si>
  <si>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</si>
  <si>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</si>
  <si>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</si>
  <si>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</si>
  <si>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</si>
  <si>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</si>
  <si>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</si>
  <si>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</si>
  <si>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</si>
  <si>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</si>
  <si>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</si>
  <si>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</si>
  <si>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</si>
  <si>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</si>
  <si>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</si>
  <si>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</si>
  <si>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</si>
  <si>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</si>
  <si>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</si>
  <si>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</si>
  <si>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</si>
  <si>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</si>
  <si>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</si>
  <si>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</si>
  <si>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</si>
  <si>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</si>
  <si>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</si>
  <si>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</si>
  <si>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</si>
  <si>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</si>
  <si>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</si>
  <si>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</si>
  <si>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</si>
  <si>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</si>
  <si>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</si>
  <si>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</si>
  <si>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</si>
  <si>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</si>
  <si>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</si>
  <si>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</si>
  <si>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</si>
  <si>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</si>
  <si>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</si>
  <si>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</si>
  <si>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</si>
  <si>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</si>
  <si>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</si>
  <si>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</si>
  <si>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</si>
  <si>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</si>
  <si>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</si>
  <si>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</si>
  <si>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</si>
  <si>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</si>
  <si>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</si>
  <si>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</si>
  <si>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</si>
  <si>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</si>
  <si>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</si>
  <si>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</si>
  <si>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</si>
  <si>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</si>
  <si>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</si>
  <si>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</si>
  <si>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</si>
  <si>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</si>
  <si>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</si>
  <si>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</si>
  <si>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</si>
  <si>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</si>
  <si>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</si>
  <si>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</si>
  <si>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</si>
  <si>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</si>
  <si>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</si>
  <si>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</si>
  <si>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</si>
  <si>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</si>
  <si>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</si>
  <si>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</si>
  <si>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</si>
  <si>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</si>
  <si>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</si>
  <si>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</si>
  <si>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</si>
  <si>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</si>
  <si>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</si>
  <si>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</si>
  <si>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</si>
  <si>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</si>
  <si>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</si>
  <si>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</si>
  <si>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</si>
  <si>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</si>
  <si>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</si>
  <si>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</si>
  <si>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</si>
  <si>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</si>
  <si>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</si>
  <si>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</si>
  <si>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</si>
  <si>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</si>
  <si>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</si>
  <si>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</si>
  <si>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</si>
  <si>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</si>
  <si>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</si>
  <si>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</si>
  <si>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</si>
  <si>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</si>
  <si>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</si>
  <si>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</si>
  <si>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</si>
  <si>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</si>
  <si>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</si>
  <si>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</si>
  <si>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</si>
  <si>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</si>
  <si>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</si>
  <si>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</si>
  <si>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</si>
  <si>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</si>
  <si>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</si>
  <si>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</si>
  <si>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</si>
  <si>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</si>
  <si>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</si>
  <si>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</si>
  <si>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</si>
  <si>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</si>
  <si>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</si>
  <si>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</si>
  <si>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</si>
  <si>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</si>
  <si>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</si>
  <si>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</si>
  <si>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</si>
  <si>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</si>
  <si>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</si>
  <si>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</si>
  <si>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</si>
  <si>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</si>
  <si>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</si>
  <si>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</si>
  <si>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</si>
  <si>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</si>
  <si>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</si>
  <si>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</si>
  <si>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</si>
  <si>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</si>
  <si>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</si>
  <si>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</si>
  <si>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</si>
  <si>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</si>
  <si>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</si>
  <si>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</si>
  <si>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</si>
  <si>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</si>
  <si>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</si>
  <si>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</si>
  <si>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</si>
  <si>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</si>
  <si>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</si>
  <si>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</si>
  <si>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</si>
  <si>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</si>
  <si>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</si>
  <si>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</si>
  <si>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</si>
  <si>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</si>
  <si>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</si>
  <si>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</si>
  <si>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</si>
  <si>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</si>
  <si>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</si>
  <si>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</si>
  <si>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</si>
  <si>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</si>
  <si>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</si>
  <si>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</si>
  <si>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</si>
  <si>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</si>
  <si>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</si>
  <si>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</si>
  <si>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</si>
  <si>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</si>
  <si>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</si>
  <si>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</si>
  <si>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</si>
  <si>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</si>
  <si>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</si>
  <si>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</si>
  <si>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</si>
  <si>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</si>
  <si>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</si>
  <si>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</si>
  <si>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</si>
  <si>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</si>
  <si>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</si>
  <si>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</si>
  <si>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</si>
  <si>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</si>
  <si>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</si>
  <si>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</si>
  <si>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</si>
  <si>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</si>
  <si>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</si>
  <si>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</si>
  <si>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</si>
  <si>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</si>
  <si>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</si>
  <si>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</si>
  <si>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</si>
  <si>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</si>
  <si>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</si>
  <si>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</si>
  <si>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</si>
  <si>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</si>
  <si>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</si>
  <si>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</si>
  <si>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</si>
  <si>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</si>
  <si>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</si>
  <si>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</si>
  <si>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</si>
  <si>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</si>
  <si>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</si>
  <si>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</si>
  <si>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</si>
  <si>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</si>
  <si>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</si>
  <si>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</si>
  <si>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</si>
  <si>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</si>
  <si>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</si>
  <si>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</si>
  <si>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</si>
  <si>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</si>
  <si>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</si>
  <si>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</si>
  <si>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</si>
  <si>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</si>
  <si>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</si>
  <si>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</si>
  <si>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</si>
  <si>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</si>
  <si>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</si>
  <si>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</si>
  <si>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</si>
  <si>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</si>
  <si>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</si>
  <si>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</si>
  <si>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</si>
  <si>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</si>
  <si>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</si>
  <si>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</si>
  <si>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</si>
  <si>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</si>
  <si>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</si>
  <si>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</si>
  <si>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</si>
  <si>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</si>
  <si>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</si>
  <si>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</si>
  <si>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</si>
  <si>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</si>
  <si>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</si>
  <si>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</si>
  <si>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</si>
  <si>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</si>
  <si>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</si>
  <si>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</si>
  <si>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</si>
  <si>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</si>
  <si>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</si>
  <si>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</si>
  <si>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</si>
  <si>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</si>
  <si>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</si>
  <si>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</si>
  <si>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</si>
  <si>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</si>
  <si>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</si>
  <si>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</si>
  <si>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</si>
  <si>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</si>
  <si>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</si>
  <si>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</si>
  <si>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</si>
  <si>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</si>
  <si>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</si>
  <si>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</si>
  <si>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</si>
  <si>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</si>
  <si>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</si>
  <si>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</si>
  <si>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</si>
  <si>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</si>
  <si>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</si>
  <si>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</si>
  <si>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</si>
  <si>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</si>
  <si>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</si>
  <si>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</si>
  <si>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</si>
  <si>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</si>
  <si>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</si>
  <si>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</si>
  <si>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</si>
  <si>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</si>
  <si>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</si>
  <si>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</si>
  <si>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</si>
  <si>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</si>
  <si>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</si>
  <si>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</si>
  <si>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</si>
  <si>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</si>
  <si>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</si>
  <si>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</si>
  <si>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</si>
  <si>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</si>
  <si>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</si>
  <si>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</si>
  <si>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</si>
  <si>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</si>
  <si>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</si>
  <si>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</si>
  <si>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</si>
  <si>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</si>
  <si>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</si>
  <si>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</si>
  <si>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</si>
  <si>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</si>
  <si>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</si>
  <si>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</si>
  <si>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</si>
  <si>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</si>
  <si>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</si>
  <si>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</si>
  <si>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</si>
  <si>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</si>
  <si>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</si>
  <si>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</si>
  <si>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</si>
  <si>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</si>
  <si>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</si>
  <si>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</si>
  <si>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</si>
  <si>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</si>
  <si>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</si>
  <si>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</si>
  <si>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</si>
  <si>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</si>
  <si>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</si>
  <si>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</si>
  <si>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</si>
  <si>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</si>
  <si>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</si>
  <si>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</si>
  <si>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</si>
  <si>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</si>
  <si>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</si>
  <si>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</si>
  <si>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</si>
  <si>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</si>
  <si>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</si>
  <si>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</si>
  <si>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</si>
  <si>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</si>
  <si>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</si>
  <si>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</si>
  <si>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</si>
  <si>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</si>
  <si>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</si>
  <si>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</si>
  <si>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</si>
  <si>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</si>
  <si>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</si>
  <si>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</si>
  <si>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</si>
  <si>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</si>
  <si>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</si>
  <si>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</si>
  <si>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</si>
  <si>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</si>
  <si>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</si>
  <si>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</si>
  <si>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</si>
  <si>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</si>
  <si>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</si>
  <si>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</si>
  <si>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</si>
  <si>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</si>
  <si>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</si>
  <si>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</si>
  <si>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</si>
  <si>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</si>
  <si>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</si>
  <si>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</si>
  <si>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</si>
  <si>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</si>
  <si>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</si>
  <si>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</si>
  <si>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</si>
  <si>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</si>
  <si>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</si>
  <si>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</si>
  <si>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</si>
  <si>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</si>
  <si>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</si>
  <si>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</si>
  <si>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</si>
  <si>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</si>
  <si>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</si>
  <si>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</si>
  <si>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</si>
  <si>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</si>
  <si>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</si>
  <si>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</si>
  <si>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</si>
  <si>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</si>
  <si>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</si>
  <si>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</si>
  <si>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</si>
  <si>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</si>
  <si>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</si>
  <si>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</si>
  <si>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</si>
  <si>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</si>
  <si>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</si>
  <si>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</si>
  <si>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</si>
  <si>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</si>
  <si>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</si>
  <si>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</si>
  <si>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</si>
  <si>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</si>
  <si>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</si>
  <si>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</si>
  <si>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</si>
  <si>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</si>
  <si>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</si>
  <si>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</si>
  <si>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</si>
  <si>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</si>
  <si>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</si>
  <si>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</si>
  <si>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</si>
  <si>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</si>
  <si>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</si>
  <si>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</si>
  <si>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</si>
  <si>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</si>
  <si>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</si>
  <si>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</si>
  <si>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</si>
  <si>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</si>
  <si>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</si>
  <si>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</si>
  <si>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</si>
  <si>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</si>
  <si>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</si>
  <si>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</si>
  <si>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</si>
  <si>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</si>
  <si>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</si>
  <si>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</si>
  <si>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</si>
  <si>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</si>
  <si>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</si>
  <si>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</si>
  <si>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</si>
  <si>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</si>
  <si>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</si>
  <si>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</si>
  <si>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</si>
  <si>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</si>
  <si>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</si>
  <si>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</si>
  <si>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</si>
  <si>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</si>
  <si>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</si>
  <si>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</si>
  <si>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</si>
  <si>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</si>
  <si>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</si>
  <si>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</si>
  <si>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</si>
  <si>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</si>
  <si>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</si>
  <si>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</si>
  <si>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</si>
  <si>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</si>
  <si>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</si>
  <si>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</si>
  <si>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</si>
  <si>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</si>
  <si>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</si>
  <si>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</si>
  <si>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</si>
  <si>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</si>
  <si>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</si>
  <si>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</si>
  <si>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</si>
  <si>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</si>
  <si>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</si>
  <si>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</si>
  <si>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</si>
  <si>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</si>
  <si>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</si>
  <si>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</si>
  <si>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</si>
  <si>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</si>
  <si>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</si>
  <si>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</si>
  <si>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</si>
  <si>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</si>
  <si>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</si>
  <si>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</si>
  <si>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</si>
  <si>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</si>
  <si>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</si>
  <si>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</si>
  <si>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</si>
  <si>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</si>
  <si>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</si>
  <si>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</si>
  <si>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</si>
  <si>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</si>
  <si>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</si>
  <si>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</si>
  <si>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</si>
  <si>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</si>
  <si>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</si>
  <si>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</si>
  <si>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</si>
  <si>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</si>
  <si>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</si>
  <si>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</si>
  <si>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</si>
  <si>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</si>
  <si>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</si>
  <si>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</si>
  <si>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</si>
  <si>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</si>
  <si>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</si>
  <si>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</si>
  <si>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</si>
  <si>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</si>
  <si>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</si>
  <si>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</si>
  <si>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</si>
  <si>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</si>
  <si>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</si>
  <si>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</si>
  <si>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</si>
  <si>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</si>
  <si>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</si>
  <si>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</si>
  <si>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</si>
  <si>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</si>
  <si>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</si>
  <si>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</si>
  <si>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</si>
  <si>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</si>
  <si>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</si>
  <si>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</si>
  <si>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</si>
  <si>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</si>
  <si>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</si>
  <si>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</si>
  <si>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</si>
  <si>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</si>
  <si>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</si>
  <si>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</si>
  <si>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</si>
  <si>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</si>
  <si>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</si>
  <si>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</si>
  <si>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</si>
  <si>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</si>
  <si>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</si>
  <si>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</si>
  <si>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</si>
  <si>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</si>
  <si>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</si>
  <si>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</si>
  <si>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</si>
  <si>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</si>
  <si>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</si>
  <si>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</si>
  <si>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</si>
  <si>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</si>
  <si>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</si>
  <si>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</si>
  <si>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</si>
  <si>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</si>
  <si>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</si>
  <si>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</si>
  <si>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</si>
  <si>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</si>
  <si>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</si>
  <si>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</si>
  <si>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</si>
  <si>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</si>
  <si>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</si>
  <si>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</si>
  <si>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</si>
  <si>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</si>
  <si>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</si>
  <si>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</si>
  <si>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</si>
  <si>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</si>
  <si>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</si>
  <si>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</si>
  <si>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</si>
  <si>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</si>
  <si>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</si>
  <si>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</si>
  <si>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</si>
  <si>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</si>
  <si>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</si>
  <si>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</si>
  <si>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</si>
  <si>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</si>
  <si>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</si>
  <si>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</si>
  <si>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</si>
  <si>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</si>
  <si>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</si>
  <si>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</si>
  <si>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</si>
  <si>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</si>
  <si>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</si>
  <si>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</si>
  <si>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</si>
  <si>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</si>
  <si>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</si>
  <si>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</si>
  <si>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</si>
  <si>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</si>
  <si>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</si>
  <si>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</si>
  <si>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</si>
  <si>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</si>
  <si>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</si>
  <si>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</si>
  <si>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</si>
  <si>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</si>
  <si>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</si>
  <si>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</si>
  <si>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</si>
  <si>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</si>
  <si>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</si>
  <si>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</si>
  <si>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</si>
  <si>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</si>
  <si>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</si>
  <si>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</si>
  <si>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</si>
  <si>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</si>
  <si>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</si>
  <si>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</si>
  <si>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</si>
  <si>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</si>
  <si>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</si>
  <si>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</si>
  <si>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</si>
  <si>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</si>
  <si>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</si>
  <si>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</si>
  <si>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</si>
  <si>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</si>
  <si>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</si>
  <si>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</si>
  <si>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</si>
  <si>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</si>
  <si>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</si>
  <si>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</si>
  <si>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</si>
  <si>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</si>
  <si>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</si>
  <si>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</si>
  <si>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</si>
  <si>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</si>
  <si>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</si>
  <si>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</si>
  <si>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</si>
  <si>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</si>
  <si>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</si>
  <si>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</si>
  <si>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</si>
  <si>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</si>
  <si>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</si>
  <si>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</si>
  <si>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</si>
  <si>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</si>
  <si>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</si>
  <si>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</si>
  <si>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</si>
  <si>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</si>
  <si>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</si>
  <si>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</si>
  <si>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</si>
  <si>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</si>
  <si>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</si>
  <si>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</si>
  <si>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</si>
  <si>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</si>
  <si>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</si>
  <si>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</si>
  <si>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</si>
  <si>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</si>
  <si>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</si>
  <si>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</si>
  <si>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</si>
  <si>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</si>
  <si>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</si>
  <si>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</si>
  <si>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</si>
  <si>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</si>
  <si>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</si>
  <si>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</si>
  <si>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</si>
  <si>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</si>
  <si>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</si>
  <si>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</si>
  <si>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</si>
  <si>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</si>
  <si>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</si>
  <si>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</si>
  <si>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</si>
  <si>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</si>
  <si>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</si>
  <si>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</si>
  <si>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</si>
  <si>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</si>
  <si>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</si>
  <si>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</si>
  <si>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</si>
  <si>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</si>
  <si>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</si>
  <si>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</si>
  <si>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</si>
  <si>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</si>
  <si>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</si>
  <si>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</si>
  <si>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</si>
  <si>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</si>
  <si>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</si>
  <si>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</si>
  <si>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</si>
  <si>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</si>
  <si>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</si>
  <si>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</si>
  <si>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</si>
  <si>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</si>
  <si>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</si>
  <si>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</si>
  <si>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</si>
  <si>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</si>
  <si>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</si>
  <si>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</si>
  <si>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</si>
  <si>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</si>
  <si>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</si>
  <si>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</si>
  <si>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</si>
  <si>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</si>
  <si>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</si>
  <si>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</si>
  <si>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</si>
  <si>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</si>
  <si>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</si>
  <si>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</si>
  <si>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</si>
  <si>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</si>
  <si>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</si>
  <si>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</si>
  <si>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</si>
  <si>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</si>
  <si>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</si>
  <si>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</si>
  <si>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</si>
  <si>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</si>
  <si>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</si>
  <si>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</si>
  <si>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</si>
  <si>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</si>
  <si>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</si>
  <si>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</si>
  <si>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</si>
  <si>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</si>
  <si>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</si>
  <si>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</si>
  <si>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</si>
  <si>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</si>
  <si>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</si>
  <si>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</si>
  <si>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</si>
  <si>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</si>
  <si>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</si>
  <si>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</si>
  <si>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</si>
  <si>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</si>
  <si>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</si>
  <si>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</si>
  <si>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</si>
  <si>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</si>
  <si>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</si>
  <si>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</si>
  <si>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</si>
  <si>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</si>
  <si>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</si>
  <si>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</si>
  <si>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</si>
  <si>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</si>
  <si>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</si>
  <si>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</si>
  <si>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</si>
  <si>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</si>
  <si>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</si>
  <si>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</si>
  <si>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</si>
  <si>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</si>
  <si>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</si>
  <si>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</si>
  <si>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</si>
  <si>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</si>
  <si>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</si>
  <si>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</si>
  <si>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</si>
  <si>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</si>
  <si>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</si>
  <si>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</si>
  <si>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</si>
  <si>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</si>
  <si>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</si>
  <si>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</si>
  <si>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</si>
  <si>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</si>
  <si>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</si>
  <si>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</si>
  <si>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</si>
  <si>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</si>
  <si>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</si>
  <si>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</si>
  <si>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</si>
  <si>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</si>
  <si>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</si>
  <si>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</si>
  <si>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</si>
  <si>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</si>
  <si>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</si>
  <si>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</si>
  <si>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</si>
  <si>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</si>
  <si>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</si>
  <si>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</si>
  <si>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</si>
  <si>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</si>
  <si>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</si>
  <si>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</si>
  <si>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</si>
  <si>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</si>
  <si>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</si>
  <si>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</si>
  <si>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</si>
  <si>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</si>
  <si>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</si>
  <si>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</si>
  <si>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</si>
  <si>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</si>
  <si>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</si>
  <si>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</si>
  <si>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</si>
  <si>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</si>
  <si>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</si>
  <si>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</si>
  <si>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</si>
  <si>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</si>
  <si>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</si>
  <si>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</si>
  <si>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</si>
  <si>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</si>
  <si>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</si>
  <si>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</si>
  <si>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</si>
  <si>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</si>
  <si>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</si>
  <si>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</si>
  <si>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</si>
  <si>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</si>
  <si>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</si>
  <si>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</si>
  <si>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</si>
  <si>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</si>
  <si>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</si>
  <si>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</si>
  <si>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</si>
  <si>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</si>
  <si>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</si>
  <si>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</si>
  <si>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</si>
  <si>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</si>
  <si>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</si>
  <si>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</si>
  <si>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</si>
  <si>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</si>
  <si>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</si>
  <si>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</si>
  <si>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</si>
  <si>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</si>
  <si>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</si>
  <si>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</si>
  <si>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</si>
  <si>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</si>
  <si>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</si>
  <si>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</si>
  <si>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</si>
  <si>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</si>
  <si>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</si>
  <si>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</si>
  <si>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</si>
  <si>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</si>
  <si>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</si>
  <si>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</si>
  <si>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</si>
  <si>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</si>
  <si>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</si>
  <si>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</si>
  <si>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</si>
  <si>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</si>
  <si>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</si>
  <si>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</si>
  <si>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</si>
  <si>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</si>
  <si>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</si>
  <si>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</si>
  <si>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</si>
  <si>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</si>
  <si>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</si>
  <si>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</si>
  <si>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</si>
  <si>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</si>
  <si>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</si>
  <si>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</si>
  <si>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</si>
  <si>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</si>
  <si>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</si>
  <si>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</si>
  <si>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</si>
  <si>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</si>
  <si>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</si>
  <si>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</si>
  <si>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</si>
  <si>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</si>
  <si>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</si>
  <si>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</si>
  <si>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</si>
  <si>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</si>
  <si>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</si>
  <si>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</si>
  <si>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</si>
  <si>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</si>
  <si>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</si>
  <si>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</si>
  <si>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</si>
  <si>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</si>
  <si>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</si>
  <si>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</si>
  <si>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</si>
  <si>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</si>
  <si>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</si>
  <si>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</si>
  <si>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</si>
  <si>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</si>
  <si>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</si>
  <si>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</si>
  <si>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</si>
  <si>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</si>
  <si>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</si>
  <si>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</si>
  <si>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</si>
  <si>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</si>
  <si>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</si>
  <si>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</si>
  <si>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</si>
  <si>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</si>
  <si>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</si>
  <si>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</si>
  <si>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</si>
  <si>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</si>
  <si>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</si>
  <si>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</si>
  <si>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</si>
  <si>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</si>
  <si>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</si>
  <si>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</si>
  <si>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</si>
  <si>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</si>
  <si>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</si>
  <si>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</si>
  <si>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</si>
  <si>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</si>
  <si>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</si>
  <si>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</si>
  <si>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</si>
  <si>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</si>
  <si>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</si>
  <si>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</si>
  <si>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</si>
  <si>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</si>
  <si>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</si>
  <si>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</si>
  <si>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</si>
  <si>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</si>
  <si>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</si>
  <si>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</si>
  <si>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</si>
  <si>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</si>
  <si>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</si>
  <si>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</si>
  <si>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</si>
  <si>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</si>
  <si>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</si>
  <si>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</si>
  <si>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</si>
  <si>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</si>
  <si>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</si>
  <si>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</si>
  <si>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</si>
  <si>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</si>
  <si>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</si>
  <si>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</si>
  <si>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</si>
  <si>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</si>
  <si>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</si>
  <si>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</si>
  <si>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</si>
  <si>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</si>
  <si>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</si>
  <si>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</si>
  <si>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</si>
  <si>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</si>
  <si>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</si>
  <si>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</si>
  <si>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</si>
  <si>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</si>
  <si>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</si>
  <si>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</si>
  <si>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</si>
  <si>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</si>
  <si>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</si>
  <si>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</si>
  <si>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</si>
  <si>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</si>
  <si>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</si>
  <si>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</si>
  <si>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</si>
  <si>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</si>
  <si>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</si>
  <si>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</si>
  <si>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</si>
  <si>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</si>
  <si>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</si>
  <si>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</si>
  <si>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</si>
  <si>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</si>
  <si>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</si>
  <si>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</si>
  <si>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</si>
  <si>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</si>
  <si>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</si>
  <si>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</si>
  <si>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</si>
  <si>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</si>
  <si>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</si>
  <si>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</si>
  <si>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</si>
  <si>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</si>
  <si>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</si>
  <si>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</si>
  <si>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</si>
  <si>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</si>
  <si>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</si>
  <si>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</si>
  <si>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</si>
  <si>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</si>
  <si>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</si>
  <si>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</si>
  <si>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</si>
  <si>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</si>
  <si>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</si>
  <si>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</si>
  <si>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</si>
  <si>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</si>
  <si>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</si>
  <si>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</si>
  <si>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</si>
  <si>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</si>
  <si>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</si>
  <si>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</si>
  <si>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</si>
  <si>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</si>
  <si>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</si>
  <si>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</si>
  <si>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</si>
  <si>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</si>
  <si>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</si>
  <si>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</si>
  <si>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</si>
  <si>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</si>
  <si>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</si>
  <si>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</si>
  <si>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</si>
  <si>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</si>
  <si>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</si>
  <si>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</si>
  <si>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</si>
  <si>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</si>
  <si>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</si>
  <si>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</si>
  <si>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</si>
  <si>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</si>
  <si>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</si>
  <si>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</si>
  <si>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</si>
  <si>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</si>
  <si>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</si>
  <si>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</si>
  <si>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</si>
  <si>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</si>
  <si>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</si>
  <si>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</si>
  <si>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</si>
  <si>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</si>
  <si>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</si>
  <si>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</si>
  <si>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</si>
  <si>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</si>
  <si>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</si>
  <si>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</si>
  <si>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</si>
  <si>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</si>
  <si>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</si>
  <si>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</si>
  <si>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</si>
  <si>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</si>
  <si>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</si>
  <si>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</si>
  <si>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</si>
  <si>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</si>
  <si>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</si>
  <si>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</si>
  <si>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</si>
  <si>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</si>
  <si>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</si>
  <si>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</si>
  <si>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</si>
  <si>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</si>
  <si>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</si>
  <si>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</si>
  <si>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</si>
  <si>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</si>
  <si>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</si>
  <si>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</si>
  <si>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</si>
  <si>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</si>
  <si>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</si>
  <si>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</si>
  <si>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</si>
  <si>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</si>
  <si>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</si>
  <si>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</si>
  <si>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</si>
  <si>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</si>
  <si>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</si>
  <si>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</si>
  <si>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</si>
  <si>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</si>
  <si>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</si>
  <si>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</si>
  <si>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</si>
  <si>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</si>
  <si>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</si>
  <si>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</si>
  <si>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</si>
  <si>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</si>
  <si>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</si>
  <si>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</si>
  <si>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</si>
  <si>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</si>
  <si>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</si>
  <si>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</si>
  <si>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</si>
  <si>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</si>
  <si>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</si>
  <si>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</si>
  <si>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</si>
  <si>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</si>
  <si>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</si>
  <si>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</si>
  <si>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</si>
  <si>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</si>
  <si>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</si>
  <si>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</si>
  <si>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</si>
  <si>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</si>
  <si>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</si>
  <si>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</si>
  <si>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</si>
  <si>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</si>
  <si>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</si>
  <si>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</si>
  <si>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</si>
  <si>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</si>
  <si>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</si>
  <si>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</si>
  <si>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</si>
  <si>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</si>
  <si>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</si>
  <si>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</si>
  <si>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</si>
  <si>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</si>
  <si>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</si>
  <si>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</si>
  <si>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</si>
  <si>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</si>
  <si>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</si>
  <si>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</si>
  <si>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</si>
  <si>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</si>
  <si>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</si>
  <si>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</si>
  <si>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</si>
  <si>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</si>
  <si>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</si>
  <si>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</si>
  <si>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</si>
  <si>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</si>
  <si>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</si>
  <si>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</si>
  <si>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</si>
  <si>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</si>
  <si>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</si>
  <si>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</si>
  <si>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</si>
  <si>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</si>
  <si>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</si>
  <si>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</si>
  <si>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</si>
  <si>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</si>
  <si>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</si>
  <si>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</si>
  <si>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</si>
  <si>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</si>
  <si>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</si>
  <si>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</si>
  <si>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</si>
  <si>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</si>
  <si>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</si>
  <si>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</si>
  <si>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</si>
  <si>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</si>
  <si>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</si>
  <si>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</si>
  <si>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</si>
  <si>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</si>
  <si>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</si>
  <si>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</si>
  <si>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</si>
  <si>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</si>
  <si>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</si>
  <si>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</si>
  <si>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</si>
  <si>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</si>
  <si>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</si>
  <si>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</si>
  <si>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</si>
  <si>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</si>
  <si>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</si>
  <si>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</si>
  <si>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</si>
  <si>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</si>
  <si>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</si>
  <si>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</si>
  <si>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</si>
  <si>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</si>
  <si>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</si>
  <si>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</si>
  <si>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</si>
  <si>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</si>
  <si>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</si>
  <si>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</si>
  <si>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</si>
  <si>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</si>
  <si>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</si>
  <si>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</si>
  <si>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</si>
  <si>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</si>
  <si>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</si>
  <si>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</si>
  <si>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</si>
  <si>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</si>
  <si>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</si>
  <si>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</si>
  <si>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</si>
  <si>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</si>
  <si>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</si>
  <si>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</si>
  <si>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</si>
  <si>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</si>
  <si>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</si>
  <si>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</si>
  <si>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</si>
  <si>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</si>
  <si>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</si>
  <si>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</si>
  <si>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</si>
  <si>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</si>
  <si>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</si>
  <si>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</si>
  <si>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</si>
  <si>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</si>
  <si>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</si>
  <si>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</si>
  <si>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</si>
  <si>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</si>
  <si>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</si>
  <si>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</si>
  <si>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</si>
  <si>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</si>
  <si>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</si>
  <si>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</si>
  <si>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</si>
  <si>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</si>
  <si>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</si>
  <si>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</si>
  <si>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</si>
  <si>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</si>
  <si>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</si>
  <si>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</si>
  <si>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</si>
  <si>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</si>
  <si>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</si>
  <si>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</si>
  <si>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</si>
  <si>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</si>
  <si>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</si>
  <si>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</si>
  <si>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</si>
  <si>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</si>
  <si>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</si>
  <si>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</si>
  <si>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</si>
  <si>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</si>
  <si>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</si>
  <si>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</si>
  <si>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</si>
  <si>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</si>
  <si>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</si>
  <si>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</si>
  <si>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</si>
  <si>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</si>
  <si>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</si>
  <si>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</si>
  <si>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</si>
  <si>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</si>
  <si>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</si>
  <si>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</si>
  <si>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</si>
  <si>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</si>
  <si>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</si>
  <si>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</si>
  <si>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</si>
  <si>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</si>
  <si>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</si>
  <si>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</si>
  <si>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</si>
  <si>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</si>
  <si>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</si>
  <si>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</si>
  <si>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</si>
  <si>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</si>
  <si>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</si>
  <si>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</si>
  <si>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</si>
  <si>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</si>
  <si>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</si>
  <si>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</si>
  <si>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</si>
  <si>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</si>
  <si>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</si>
  <si>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</si>
  <si>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</si>
  <si>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</si>
  <si>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</si>
  <si>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</si>
  <si>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</si>
  <si>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</si>
  <si>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</si>
  <si>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</si>
  <si>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</si>
  <si>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</si>
  <si>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</si>
  <si>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</si>
  <si>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</si>
  <si>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</si>
  <si>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</si>
  <si>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</si>
  <si>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</si>
  <si>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</si>
  <si>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</si>
  <si>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</si>
  <si>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</si>
  <si>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</si>
  <si>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</si>
  <si>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</si>
  <si>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</si>
  <si>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</si>
  <si>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</si>
  <si>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</si>
  <si>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</si>
  <si>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</si>
  <si>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</si>
  <si>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</si>
  <si>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</si>
  <si>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</si>
  <si>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</si>
  <si>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</si>
  <si>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</si>
  <si>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</si>
  <si>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</si>
  <si>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</si>
  <si>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</si>
  <si>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</si>
  <si>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</si>
  <si>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</si>
  <si>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</si>
  <si>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</si>
  <si>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</si>
  <si>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</si>
  <si>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</si>
  <si>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</si>
  <si>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</si>
  <si>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</si>
  <si>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</si>
  <si>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</si>
  <si>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</si>
  <si>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</si>
  <si>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</si>
  <si>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</si>
  <si>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</si>
  <si>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</si>
  <si>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</si>
  <si>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</si>
  <si>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</si>
  <si>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</si>
  <si>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</si>
  <si>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</si>
  <si>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</si>
  <si>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</si>
  <si>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</si>
  <si>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</si>
  <si>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</si>
  <si>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</si>
  <si>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</si>
  <si>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</si>
  <si>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</si>
  <si>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</si>
  <si>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</si>
  <si>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</si>
  <si>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</si>
  <si>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</si>
  <si>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</si>
  <si>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</si>
  <si>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</si>
  <si>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</si>
  <si>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</si>
  <si>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</si>
  <si>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</si>
  <si>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</si>
  <si>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</si>
  <si>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</si>
  <si>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</si>
  <si>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</si>
  <si>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</si>
  <si>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</si>
  <si>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</si>
  <si>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</si>
  <si>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</si>
  <si>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</si>
  <si>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</si>
  <si>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</si>
  <si>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</si>
  <si>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</si>
  <si>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</si>
  <si>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</si>
  <si>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</si>
  <si>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</si>
  <si>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</si>
  <si>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</si>
  <si>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</si>
  <si>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</si>
  <si>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</si>
  <si>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</si>
  <si>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</si>
  <si>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</si>
  <si>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</si>
  <si>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</si>
  <si>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</si>
  <si>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</si>
  <si>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</si>
  <si>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</si>
  <si>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</si>
  <si>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</si>
  <si>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</si>
  <si>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</si>
  <si>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</si>
  <si>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</si>
  <si>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</si>
  <si>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</si>
  <si>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</si>
  <si>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</si>
  <si>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</si>
  <si>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</si>
  <si>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</si>
  <si>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</si>
  <si>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</si>
  <si>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</si>
  <si>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</si>
  <si>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</si>
  <si>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</si>
  <si>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</si>
  <si>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</si>
  <si>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</si>
  <si>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</si>
  <si>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</si>
  <si>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</si>
  <si>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</si>
  <si>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</si>
  <si>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</si>
  <si>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</si>
  <si>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</si>
  <si>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</si>
  <si>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</si>
  <si>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</si>
  <si>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</si>
  <si>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</si>
  <si>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</si>
  <si>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</si>
  <si>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</si>
  <si>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</si>
  <si>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</si>
  <si>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</si>
  <si>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</si>
  <si>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</si>
  <si>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</si>
  <si>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</si>
  <si>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</si>
  <si>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</si>
  <si>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</si>
  <si>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</si>
  <si>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</si>
  <si>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</si>
  <si>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</si>
  <si>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</si>
  <si>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</si>
  <si>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</si>
  <si>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</si>
  <si>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</si>
  <si>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</si>
  <si>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</si>
  <si>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</si>
  <si>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</si>
  <si>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</si>
  <si>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</si>
  <si>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</si>
  <si>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</si>
  <si>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</si>
  <si>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</si>
  <si>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</si>
  <si>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</si>
  <si>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</si>
  <si>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</si>
  <si>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</si>
  <si>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</si>
  <si>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</si>
  <si>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</si>
  <si>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</si>
  <si>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</si>
  <si>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</si>
  <si>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</si>
  <si>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</si>
  <si>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</si>
  <si>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</si>
  <si>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</si>
  <si>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</si>
  <si>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</si>
  <si>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</si>
  <si>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</si>
  <si>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</si>
  <si>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</si>
  <si>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</si>
  <si>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</si>
  <si>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</si>
  <si>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</si>
  <si>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</si>
  <si>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</si>
  <si>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</si>
  <si>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</si>
  <si>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</si>
  <si>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</si>
  <si>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</si>
  <si>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</si>
  <si>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</si>
  <si>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</si>
  <si>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</si>
  <si>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</si>
  <si>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</si>
  <si>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</si>
  <si>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</si>
  <si>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</si>
  <si>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</si>
  <si>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</si>
  <si>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</si>
  <si>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</si>
  <si>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</si>
  <si>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</si>
  <si>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</si>
  <si>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</si>
  <si>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</si>
  <si>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</si>
  <si>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</si>
  <si>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</si>
  <si>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</si>
  <si>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</si>
  <si>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</si>
  <si>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</si>
  <si>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</si>
  <si>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</si>
  <si>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</si>
  <si>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</si>
  <si>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</si>
  <si>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</si>
  <si>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</si>
  <si>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</si>
  <si>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</si>
  <si>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</si>
  <si>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</si>
  <si>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</si>
  <si>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</si>
  <si>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</si>
  <si>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</si>
  <si>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</si>
  <si>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</si>
  <si>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</si>
  <si>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</si>
  <si>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</si>
  <si>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</si>
  <si>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</si>
  <si>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</si>
  <si>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</si>
  <si>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</si>
  <si>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</si>
  <si>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</si>
  <si>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</si>
  <si>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</si>
  <si>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</si>
  <si>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</si>
  <si>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</si>
  <si>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</si>
  <si>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</si>
  <si>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</si>
  <si>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</si>
  <si>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</si>
  <si>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</si>
  <si>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</si>
  <si>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</si>
  <si>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</si>
  <si>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</si>
  <si>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</si>
  <si>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</si>
  <si>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</si>
  <si>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</si>
  <si>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</si>
  <si>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</si>
  <si>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</si>
  <si>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</si>
  <si>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</si>
  <si>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</si>
  <si>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</si>
  <si>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</si>
  <si>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</si>
  <si>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</si>
  <si>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</si>
  <si>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</si>
  <si>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</si>
  <si>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</si>
  <si>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</si>
  <si>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</si>
  <si>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</si>
  <si>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</si>
  <si>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</si>
  <si>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</si>
  <si>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</si>
  <si>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</si>
  <si>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</si>
  <si>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</si>
  <si>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</si>
  <si>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</si>
  <si>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</si>
  <si>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</si>
  <si>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</si>
  <si>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</si>
  <si>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</si>
  <si>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</si>
  <si>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</si>
  <si>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</si>
  <si>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</si>
  <si>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</si>
  <si>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</si>
  <si>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</si>
  <si>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</si>
  <si>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</si>
  <si>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</si>
  <si>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</si>
  <si>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</si>
  <si>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</si>
  <si>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</si>
  <si>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</si>
  <si>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</si>
  <si>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</si>
  <si>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</si>
  <si>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</si>
  <si>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</si>
  <si>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</si>
  <si>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</si>
  <si>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</si>
  <si>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</si>
  <si>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</si>
  <si>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</si>
  <si>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</si>
  <si>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</si>
  <si>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</si>
  <si>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</si>
  <si>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</si>
  <si>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</si>
  <si>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</si>
  <si>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</si>
  <si>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</si>
  <si>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</si>
  <si>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</si>
  <si>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</si>
  <si>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</si>
  <si>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</si>
  <si>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</si>
  <si>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</si>
  <si>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</si>
  <si>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</si>
  <si>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</si>
  <si>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</si>
  <si>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</si>
  <si>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</si>
  <si>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</si>
  <si>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</si>
  <si>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</si>
  <si>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</si>
  <si>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</si>
  <si>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</si>
  <si>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</si>
  <si>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</si>
  <si>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</si>
  <si>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</si>
  <si>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</si>
  <si>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</si>
  <si>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</si>
  <si>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</si>
  <si>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</si>
  <si>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</si>
  <si>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</si>
  <si>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</si>
  <si>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</si>
  <si>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</si>
  <si>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</si>
  <si>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</si>
  <si>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</si>
  <si>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</si>
  <si>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</si>
  <si>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</si>
  <si>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</si>
  <si>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</si>
  <si>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</si>
  <si>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</si>
  <si>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</si>
  <si>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</si>
  <si>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</si>
  <si>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</si>
  <si>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</si>
  <si>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</si>
  <si>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</si>
  <si>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</si>
  <si>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</si>
  <si>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</si>
  <si>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</si>
  <si>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</si>
  <si>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</si>
  <si>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</si>
  <si>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</si>
  <si>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</si>
  <si>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</si>
  <si>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</si>
  <si>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</si>
  <si>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</si>
  <si>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</si>
  <si>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</si>
  <si>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</si>
  <si>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</si>
  <si>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</si>
  <si>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</si>
  <si>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</si>
  <si>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</si>
  <si>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</si>
  <si>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</si>
  <si>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</si>
  <si>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</si>
  <si>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</si>
  <si>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</si>
  <si>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</si>
  <si>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</si>
  <si>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</si>
  <si>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</si>
  <si>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</si>
  <si>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</si>
  <si>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</si>
  <si>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</si>
  <si>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</si>
  <si>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</si>
  <si>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</si>
  <si>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</si>
  <si>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</si>
  <si>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</si>
  <si>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</si>
  <si>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</si>
  <si>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</si>
  <si>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</si>
  <si>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</si>
  <si>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</si>
  <si>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</si>
  <si>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</si>
  <si>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</si>
  <si>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</si>
  <si>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</si>
  <si>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</si>
  <si>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</si>
  <si>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</si>
  <si>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</si>
  <si>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</si>
  <si>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</si>
  <si>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</si>
  <si>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</si>
  <si>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</si>
  <si>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</si>
  <si>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</si>
  <si>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</si>
  <si>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</si>
  <si>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</si>
  <si>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</si>
  <si>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</si>
  <si>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</si>
  <si>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</si>
  <si>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</si>
  <si>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</si>
  <si>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</si>
  <si>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</si>
  <si>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</si>
  <si>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</si>
  <si>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</si>
  <si>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</si>
  <si>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</si>
  <si>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</si>
  <si>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</si>
  <si>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</si>
  <si>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</si>
  <si>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</si>
  <si>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</si>
  <si>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</si>
  <si>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</si>
  <si>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</si>
  <si>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</si>
  <si>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</si>
  <si>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</si>
  <si>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</si>
  <si>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</si>
  <si>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</si>
  <si>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</si>
  <si>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</si>
  <si>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</si>
  <si>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</si>
  <si>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</si>
  <si>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</si>
  <si>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</si>
  <si>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</si>
  <si>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</si>
  <si>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</si>
  <si>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</si>
  <si>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</si>
  <si>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</si>
  <si>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</si>
  <si>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</si>
  <si>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</si>
  <si>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</si>
  <si>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</si>
  <si>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</si>
  <si>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</si>
  <si>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</si>
  <si>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</si>
  <si>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</si>
  <si>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</si>
  <si>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</si>
  <si>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</si>
  <si>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</si>
  <si>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</si>
  <si>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</si>
  <si>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</si>
  <si>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</si>
  <si>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</si>
  <si>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</si>
  <si>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</si>
  <si>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</si>
  <si>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</si>
  <si>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</si>
  <si>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</si>
  <si>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</si>
  <si>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</si>
  <si>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</si>
  <si>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</si>
  <si>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</si>
  <si>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</si>
  <si>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</si>
  <si>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</si>
  <si>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</si>
  <si>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</si>
  <si>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</si>
  <si>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</si>
  <si>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</si>
  <si>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</si>
  <si>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</si>
  <si>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</si>
  <si>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</si>
  <si>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</si>
  <si>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</si>
  <si>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</si>
  <si>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</si>
  <si>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</si>
  <si>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</si>
  <si>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</si>
  <si>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</si>
  <si>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</si>
  <si>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</si>
  <si>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</si>
  <si>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</si>
  <si>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</si>
  <si>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</si>
  <si>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</si>
  <si>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</si>
  <si>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</si>
  <si>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</si>
  <si>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</si>
  <si>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</si>
  <si>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</si>
  <si>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</si>
  <si>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</si>
  <si>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</si>
  <si>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</si>
  <si>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</si>
  <si>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</si>
  <si>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</si>
  <si>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</si>
  <si>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</si>
  <si>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</si>
  <si>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</si>
  <si>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</si>
  <si>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</si>
  <si>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</si>
  <si>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</si>
  <si>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</si>
  <si>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</si>
  <si>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</si>
  <si>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</si>
  <si>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</si>
  <si>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</si>
  <si>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</si>
  <si>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</si>
  <si>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</si>
  <si>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</si>
  <si>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</si>
  <si>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</si>
  <si>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</si>
  <si>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</si>
  <si>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</si>
  <si>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</si>
  <si>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</si>
  <si>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</si>
  <si>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</si>
  <si>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</si>
  <si>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</si>
  <si>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</si>
  <si>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</si>
  <si>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</si>
  <si>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</si>
  <si>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</si>
  <si>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</si>
  <si>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</si>
  <si>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</si>
  <si>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</si>
  <si>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</si>
  <si>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</si>
  <si>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</si>
  <si>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</si>
  <si>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</si>
  <si>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</si>
  <si>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</si>
  <si>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</si>
  <si>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</si>
  <si>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</si>
  <si>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</si>
  <si>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</si>
  <si>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</si>
  <si>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</si>
  <si>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</si>
  <si>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</si>
  <si>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</si>
  <si>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</si>
  <si>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</si>
  <si>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</si>
  <si>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</si>
  <si>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</si>
  <si>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</si>
  <si>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</si>
  <si>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</si>
  <si>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</si>
  <si>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</si>
  <si>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</si>
  <si>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</si>
  <si>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</si>
  <si>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</si>
  <si>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</si>
  <si>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</si>
  <si>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</si>
  <si>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</si>
  <si>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</si>
  <si>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</si>
  <si>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</si>
  <si>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</si>
  <si>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</si>
  <si>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</si>
  <si>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</si>
  <si>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</si>
  <si>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</si>
  <si>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</si>
  <si>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</si>
  <si>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</si>
  <si>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</si>
  <si>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</si>
  <si>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</si>
  <si>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</si>
  <si>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</si>
  <si>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</si>
  <si>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</si>
  <si>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</si>
  <si>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</si>
  <si>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</si>
  <si>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</si>
  <si>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</si>
  <si>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</si>
  <si>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</si>
  <si>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</si>
  <si>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</si>
  <si>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</si>
  <si>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</si>
  <si>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</si>
  <si>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</si>
  <si>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</si>
  <si>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</si>
  <si>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</si>
  <si>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</si>
  <si>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</si>
  <si>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</si>
  <si>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</si>
  <si>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</si>
  <si>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</si>
  <si>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</si>
  <si>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</si>
  <si>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</si>
  <si>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</si>
  <si>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</si>
  <si>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</si>
  <si>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</si>
  <si>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</si>
  <si>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</si>
  <si>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</si>
  <si>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</si>
  <si>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</si>
  <si>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</si>
  <si>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</si>
  <si>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</si>
  <si>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</si>
  <si>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</si>
  <si>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</si>
  <si>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</si>
  <si>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</si>
  <si>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</si>
  <si>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</si>
  <si>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</si>
  <si>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</si>
  <si>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</si>
  <si>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</si>
  <si>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</si>
  <si>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</si>
  <si>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</si>
  <si>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</si>
  <si>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</si>
  <si>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</si>
  <si>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</si>
  <si>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</si>
  <si>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</si>
  <si>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</si>
  <si>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</si>
  <si>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</si>
  <si>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</si>
  <si>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</si>
  <si>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</si>
  <si>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</si>
  <si>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</si>
  <si>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</si>
  <si>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</si>
  <si>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</si>
  <si>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</si>
  <si>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</si>
  <si>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</si>
  <si>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</si>
  <si>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</si>
  <si>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</si>
  <si>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</si>
  <si>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</si>
  <si>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</si>
  <si>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</si>
  <si>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</si>
  <si>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</si>
  <si>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</si>
  <si>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</si>
  <si>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</si>
  <si>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</si>
  <si>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</si>
  <si>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</si>
  <si>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</si>
  <si>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</si>
  <si>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</si>
  <si>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</si>
  <si>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</si>
  <si>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</si>
  <si>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</si>
  <si>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</si>
  <si>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</si>
  <si>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</si>
  <si>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</si>
  <si>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</si>
  <si>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</si>
  <si>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</si>
  <si>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</si>
  <si>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</si>
  <si>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</si>
  <si>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</si>
  <si>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</si>
  <si>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</si>
  <si>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</si>
  <si>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</si>
  <si>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</si>
  <si>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</si>
  <si>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</si>
  <si>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</si>
  <si>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</si>
  <si>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</si>
  <si>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</si>
  <si>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</si>
  <si>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</si>
  <si>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</si>
  <si>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</si>
  <si>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</si>
  <si>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</si>
  <si>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</si>
  <si>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</si>
  <si>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</si>
  <si>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</si>
  <si>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</si>
  <si>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</si>
  <si>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</si>
  <si>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</si>
  <si>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</si>
  <si>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</si>
  <si>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</si>
  <si>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</si>
  <si>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</si>
  <si>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</si>
  <si>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</si>
  <si>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</si>
  <si>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</si>
  <si>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</si>
  <si>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</si>
  <si>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</si>
  <si>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</si>
  <si>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</si>
  <si>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</si>
  <si>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</si>
  <si>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</si>
  <si>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</si>
  <si>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</si>
  <si>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</si>
  <si>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</si>
  <si>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</si>
  <si>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</si>
  <si>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</si>
  <si>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</si>
  <si>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</si>
  <si>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</si>
  <si>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</si>
  <si>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</si>
  <si>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</si>
  <si>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</si>
  <si>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</si>
  <si>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</si>
  <si>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</si>
  <si>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</si>
  <si>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</si>
  <si>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</si>
  <si>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</si>
  <si>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</si>
  <si>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</si>
  <si>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</si>
  <si>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</si>
  <si>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</si>
  <si>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</si>
  <si>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</si>
  <si>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</si>
  <si>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</si>
  <si>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</si>
  <si>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</si>
  <si>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</si>
  <si>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</si>
  <si>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</si>
  <si>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</si>
  <si>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</si>
  <si>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</si>
  <si>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</si>
  <si>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</si>
  <si>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</si>
  <si>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</si>
  <si>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</si>
  <si>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</si>
  <si>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</si>
  <si>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</si>
  <si>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</si>
  <si>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</si>
  <si>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</si>
  <si>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</si>
  <si>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</si>
  <si>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</si>
  <si>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</si>
  <si>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</si>
  <si>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</si>
  <si>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</si>
  <si>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</si>
  <si>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</si>
  <si>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</si>
  <si>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</si>
  <si>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</si>
  <si>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</si>
  <si>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</si>
  <si>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</si>
  <si>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</si>
  <si>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</si>
  <si>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</si>
  <si>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</si>
  <si>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</si>
  <si>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</si>
  <si>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</si>
  <si>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</si>
  <si>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</si>
  <si>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</si>
  <si>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</si>
  <si>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</si>
  <si>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</si>
  <si>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</si>
  <si>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</si>
  <si>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</si>
  <si>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</si>
  <si>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</si>
  <si>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</si>
  <si>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</si>
  <si>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</si>
  <si>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</si>
  <si>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</si>
  <si>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</si>
  <si>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</si>
  <si>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</si>
  <si>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</si>
  <si>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</si>
  <si>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</si>
  <si>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</si>
  <si>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</si>
  <si>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</si>
  <si>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</si>
  <si>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</si>
  <si>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</si>
  <si>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</si>
  <si>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</si>
  <si>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</si>
  <si>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</si>
  <si>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</si>
  <si>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</si>
  <si>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</si>
  <si>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</si>
  <si>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</si>
  <si>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</si>
  <si>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</si>
  <si>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</si>
  <si>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</si>
  <si>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</si>
  <si>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</si>
  <si>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</si>
  <si>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</si>
  <si>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</si>
  <si>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</si>
  <si>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</si>
  <si>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</si>
  <si>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</si>
  <si>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</si>
  <si>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</si>
  <si>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</si>
  <si>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</si>
  <si>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</si>
  <si>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</si>
  <si>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</si>
  <si>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</si>
  <si>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</si>
  <si>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</si>
  <si>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</si>
  <si>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</si>
  <si>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</si>
  <si>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</si>
  <si>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</si>
  <si>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</si>
  <si>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</si>
  <si>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</si>
  <si>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</si>
  <si>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</si>
  <si>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</si>
  <si>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</si>
  <si>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</si>
  <si>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</si>
  <si>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</si>
  <si>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</si>
  <si>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</si>
  <si>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</si>
  <si>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</si>
  <si>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</si>
  <si>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</si>
  <si>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</si>
  <si>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</si>
  <si>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</si>
  <si>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</si>
  <si>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</si>
  <si>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</si>
  <si>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</si>
  <si>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</si>
  <si>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</si>
  <si>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</si>
  <si>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</si>
  <si>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</si>
  <si>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</si>
  <si>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</si>
  <si>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</si>
  <si>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</si>
  <si>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</si>
  <si>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</si>
  <si>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</si>
  <si>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</si>
  <si>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</si>
  <si>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</si>
  <si>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</si>
  <si>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</si>
  <si>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</si>
  <si>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</si>
  <si>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</si>
  <si>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</si>
  <si>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</si>
  <si>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</si>
  <si>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</si>
  <si>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</si>
  <si>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</si>
  <si>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</si>
  <si>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</si>
  <si>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</si>
  <si>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</si>
  <si>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</si>
  <si>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</si>
  <si>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</si>
  <si>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</si>
  <si>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</si>
  <si>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</si>
  <si>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</si>
  <si>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</si>
  <si>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</si>
  <si>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</si>
  <si>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</si>
  <si>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</si>
  <si>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</si>
  <si>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</si>
  <si>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</si>
  <si>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</si>
  <si>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</si>
  <si>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</si>
  <si>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</si>
  <si>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</si>
  <si>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</si>
  <si>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</si>
  <si>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</si>
  <si>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</si>
  <si>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</si>
  <si>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</si>
  <si>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</si>
  <si>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</si>
  <si>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</si>
  <si>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</si>
  <si>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</si>
  <si>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</si>
  <si>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</si>
  <si>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</si>
  <si>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</si>
  <si>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</si>
  <si>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</si>
  <si>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</si>
  <si>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</si>
  <si>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</si>
  <si>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</si>
  <si>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</si>
  <si>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</si>
  <si>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</si>
  <si>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</si>
  <si>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</si>
  <si>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</si>
  <si>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</si>
  <si>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</si>
  <si>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</si>
  <si>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</si>
  <si>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</si>
  <si>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</si>
  <si>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</si>
  <si>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</si>
  <si>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</si>
  <si>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</si>
  <si>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</si>
  <si>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</si>
  <si>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</si>
  <si>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</si>
  <si>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</si>
  <si>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</si>
  <si>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</si>
  <si>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</si>
  <si>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</si>
  <si>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</si>
  <si>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</si>
  <si>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</si>
  <si>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</si>
  <si>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</si>
  <si>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</si>
  <si>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</si>
  <si>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</si>
  <si>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</si>
  <si>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</si>
  <si>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</si>
  <si>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</si>
  <si>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</si>
  <si>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</si>
  <si>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</si>
  <si>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</si>
  <si>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</si>
  <si>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</si>
  <si>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</si>
  <si>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</si>
  <si>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</si>
  <si>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</si>
  <si>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</si>
  <si>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</si>
  <si>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</si>
  <si>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</si>
  <si>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</si>
  <si>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</si>
  <si>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</si>
  <si>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</si>
  <si>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</si>
  <si>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</si>
  <si>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</si>
  <si>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</si>
  <si>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</si>
  <si>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</si>
  <si>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</si>
  <si>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</si>
  <si>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</si>
  <si>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</si>
  <si>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</si>
  <si>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</si>
  <si>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</si>
  <si>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</si>
  <si>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</si>
  <si>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</si>
  <si>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</si>
  <si>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</si>
  <si>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</si>
  <si>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</si>
  <si>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</si>
  <si>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</si>
  <si>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</si>
  <si>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</si>
  <si>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</si>
  <si>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</si>
  <si>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</si>
  <si>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</si>
  <si>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</si>
  <si>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</si>
  <si>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</si>
  <si>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</si>
  <si>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</si>
  <si>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</si>
  <si>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</si>
  <si>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</si>
  <si>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</si>
  <si>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</si>
  <si>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</si>
  <si>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</si>
  <si>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</si>
  <si>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</si>
  <si>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</si>
  <si>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</si>
  <si>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</si>
  <si>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</si>
  <si>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</si>
  <si>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</si>
  <si>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</si>
  <si>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</si>
  <si>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</si>
  <si>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</si>
  <si>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</si>
  <si>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</si>
  <si>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</si>
  <si>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</si>
  <si>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</si>
  <si>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</si>
  <si>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</si>
  <si>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</si>
  <si>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</si>
  <si>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</si>
  <si>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</si>
  <si>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</si>
  <si>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</si>
  <si>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</si>
  <si>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</si>
  <si>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</si>
  <si>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</si>
  <si>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</si>
  <si>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</si>
  <si>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</si>
  <si>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</si>
  <si>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</si>
  <si>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</si>
  <si>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</si>
  <si>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</si>
  <si>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</si>
  <si>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</si>
  <si>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</si>
  <si>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</si>
  <si>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</si>
  <si>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</si>
  <si>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</si>
  <si>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</si>
  <si>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</si>
  <si>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</si>
  <si>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</si>
  <si>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</si>
  <si>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</si>
  <si>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</si>
  <si>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</si>
  <si>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</si>
  <si>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</si>
  <si>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</si>
  <si>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</si>
  <si>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</si>
  <si>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</si>
  <si>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</si>
  <si>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</si>
  <si>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</si>
  <si>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</si>
  <si>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</si>
  <si>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</si>
  <si>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</si>
  <si>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</si>
  <si>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</si>
  <si>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</si>
  <si>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</si>
  <si>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</si>
  <si>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</si>
  <si>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</si>
  <si>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</si>
  <si>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</si>
  <si>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</si>
  <si>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</si>
  <si>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</si>
  <si>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</si>
  <si>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</si>
  <si>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</si>
  <si>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</si>
  <si>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</si>
  <si>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</si>
  <si>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</si>
  <si>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</si>
  <si>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</si>
  <si>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</si>
  <si>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</si>
  <si>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</si>
  <si>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</si>
  <si>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</si>
  <si>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</si>
  <si>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</si>
  <si>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</si>
  <si>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</si>
  <si>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</si>
  <si>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</si>
  <si>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</si>
  <si>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</si>
  <si>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</si>
  <si>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</si>
  <si>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</si>
  <si>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</si>
  <si>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</si>
  <si>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</si>
  <si>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</si>
  <si>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</si>
  <si>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</si>
  <si>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</si>
  <si>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</si>
  <si>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</si>
  <si>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</si>
  <si>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</si>
  <si>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</si>
  <si>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</si>
  <si>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</si>
  <si>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</si>
  <si>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</si>
  <si>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</si>
  <si>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</si>
  <si>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</si>
  <si>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</si>
  <si>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</si>
  <si>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</si>
  <si>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</si>
  <si>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</si>
  <si>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</si>
  <si>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</si>
  <si>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</si>
  <si>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</si>
  <si>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</si>
  <si>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</si>
  <si>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</si>
  <si>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</si>
  <si>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</si>
  <si>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</si>
  <si>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</si>
  <si>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</si>
  <si>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</si>
  <si>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</si>
  <si>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</si>
  <si>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</si>
  <si>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</si>
  <si>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</si>
  <si>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</si>
  <si>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</si>
  <si>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</si>
  <si>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</si>
  <si>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</si>
  <si>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</si>
  <si>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</si>
  <si>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</si>
  <si>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</si>
  <si>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</si>
  <si>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</si>
  <si>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</si>
  <si>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</si>
  <si>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</si>
  <si>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</si>
  <si>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</si>
  <si>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</si>
  <si>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</si>
  <si>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</si>
  <si>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</si>
  <si>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</si>
  <si>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</si>
  <si>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</si>
  <si>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</si>
  <si>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</si>
  <si>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</si>
  <si>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</si>
  <si>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</si>
  <si>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</si>
  <si>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</si>
  <si>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</si>
  <si>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</si>
  <si>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</si>
  <si>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</si>
  <si>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</si>
  <si>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</si>
  <si>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</si>
  <si>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</si>
  <si>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</si>
  <si>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</si>
  <si>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</si>
  <si>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</si>
  <si>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</si>
  <si>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</si>
  <si>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</si>
  <si>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</si>
  <si>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</si>
  <si>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</si>
  <si>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</si>
  <si>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</si>
  <si>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</si>
  <si>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</si>
  <si>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</si>
  <si>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</si>
  <si>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</si>
  <si>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</si>
  <si>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</si>
  <si>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</si>
  <si>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</si>
  <si>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</si>
  <si>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</si>
  <si>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</si>
  <si>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</si>
  <si>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</si>
  <si>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</si>
  <si>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</si>
  <si>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</si>
  <si>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</si>
  <si>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</si>
  <si>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</si>
  <si>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</si>
  <si>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</si>
  <si>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</si>
  <si>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</si>
  <si>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</si>
  <si>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</si>
  <si>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</si>
  <si>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</si>
  <si>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</si>
  <si>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</si>
  <si>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</si>
  <si>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</si>
  <si>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</si>
  <si>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</si>
  <si>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</si>
  <si>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</si>
  <si>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</si>
  <si>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</si>
  <si>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</si>
  <si>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</si>
  <si>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</si>
  <si>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</si>
  <si>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</si>
  <si>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</si>
  <si>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</si>
  <si>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</si>
  <si>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</si>
  <si>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</si>
  <si>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</si>
  <si>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</si>
  <si>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</si>
  <si>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</si>
  <si>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</si>
  <si>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</si>
  <si>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</si>
  <si>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</si>
  <si>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</si>
  <si>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</si>
  <si>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</si>
  <si>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</si>
  <si>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</si>
  <si>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</si>
  <si>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</si>
  <si>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</si>
  <si>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</si>
  <si>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</si>
  <si>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</si>
  <si>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</si>
  <si>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</si>
  <si>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</si>
  <si>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</si>
  <si>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</si>
  <si>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</si>
  <si>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</si>
  <si>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</si>
  <si>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</si>
  <si>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</si>
  <si>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</si>
  <si>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</si>
  <si>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</si>
  <si>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</si>
  <si>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</si>
  <si>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</si>
  <si>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</si>
  <si>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</si>
  <si>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</si>
  <si>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</si>
  <si>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</si>
  <si>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</si>
  <si>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</si>
  <si>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</si>
  <si>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</si>
  <si>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</si>
  <si>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</si>
  <si>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</si>
  <si>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</si>
  <si>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</si>
  <si>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</si>
  <si>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</si>
  <si>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</si>
  <si>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</si>
  <si>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</si>
  <si>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</si>
  <si>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</si>
  <si>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</si>
  <si>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</si>
  <si>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</si>
  <si>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</si>
  <si>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</si>
  <si>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</si>
  <si>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</si>
  <si>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</si>
  <si>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</si>
  <si>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</si>
  <si>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</si>
  <si>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</si>
  <si>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</si>
  <si>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</si>
  <si>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</si>
  <si>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</si>
  <si>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</si>
  <si>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</si>
  <si>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</si>
  <si>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</si>
  <si>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</si>
  <si>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</si>
  <si>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</si>
  <si>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</si>
  <si>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</si>
  <si>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</si>
  <si>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</si>
  <si>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</si>
  <si>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</si>
  <si>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</si>
  <si>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</si>
  <si>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</si>
  <si>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</si>
  <si>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</si>
  <si>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</si>
  <si>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</si>
  <si>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</si>
  <si>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</si>
  <si>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</si>
  <si>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</si>
  <si>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</si>
  <si>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</si>
  <si>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</si>
  <si>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</si>
  <si>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</si>
  <si>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</si>
  <si>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</si>
  <si>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</si>
  <si>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</si>
  <si>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</si>
  <si>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</si>
  <si>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</si>
  <si>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</si>
  <si>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</si>
  <si>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</si>
  <si>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</si>
  <si>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</si>
  <si>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</si>
  <si>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</si>
  <si>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</si>
  <si>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</si>
  <si>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</si>
  <si>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</si>
  <si>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</si>
  <si>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</si>
  <si>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</si>
  <si>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</si>
  <si>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</si>
  <si>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</si>
  <si>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</si>
  <si>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</si>
  <si>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</si>
  <si>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</si>
  <si>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</si>
  <si>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</si>
  <si>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</si>
  <si>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</si>
  <si>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</si>
  <si>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</si>
  <si>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</si>
  <si>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</si>
  <si>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</si>
  <si>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</si>
  <si>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</si>
  <si>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</si>
  <si>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</si>
  <si>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</si>
  <si>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</si>
  <si>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</si>
  <si>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</si>
  <si>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</si>
  <si>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</si>
  <si>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</si>
  <si>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</si>
  <si>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</si>
  <si>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</si>
  <si>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</si>
  <si>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</si>
  <si>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</si>
  <si>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</si>
  <si>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</si>
  <si>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</si>
  <si>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</si>
  <si>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</si>
  <si>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</si>
  <si>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</si>
  <si>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</si>
  <si>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</si>
  <si>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</si>
  <si>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</si>
  <si>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</si>
  <si>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</si>
  <si>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</si>
  <si>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</si>
  <si>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</si>
  <si>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</si>
  <si>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</si>
  <si>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</si>
  <si>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</si>
  <si>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</si>
  <si>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</si>
  <si>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</si>
  <si>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</si>
  <si>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</si>
  <si>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</si>
  <si>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</si>
  <si>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</si>
  <si>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</si>
  <si>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</si>
  <si>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</si>
  <si>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</si>
  <si>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</si>
  <si>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</si>
  <si>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</si>
  <si>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</si>
  <si>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</si>
  <si>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</si>
  <si>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</si>
  <si>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</si>
  <si>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</si>
  <si>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</si>
  <si>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</si>
  <si>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</si>
  <si>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</si>
  <si>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</si>
  <si>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</si>
  <si>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</si>
  <si>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</si>
  <si>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</si>
  <si>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</si>
  <si>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</si>
  <si>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</si>
  <si>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</si>
  <si>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</si>
  <si>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</si>
  <si>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</si>
  <si>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</si>
  <si>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</si>
  <si>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</si>
  <si>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</si>
  <si>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</si>
  <si>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</si>
  <si>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</si>
  <si>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</si>
  <si>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</si>
  <si>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</si>
  <si>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</si>
  <si>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</si>
  <si>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</si>
  <si>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</si>
  <si>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</si>
  <si>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</si>
  <si>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</si>
  <si>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</si>
  <si>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</si>
  <si>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</si>
  <si>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</si>
  <si>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</si>
  <si>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</si>
  <si>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</si>
  <si>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</si>
  <si>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</si>
  <si>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</si>
  <si>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</si>
  <si>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</si>
  <si>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</si>
  <si>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</si>
  <si>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</si>
  <si>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</si>
  <si>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</si>
  <si>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</si>
  <si>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</si>
  <si>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</si>
  <si>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</si>
  <si>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</si>
  <si>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</si>
  <si>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</si>
  <si>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</si>
  <si>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</si>
  <si>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</si>
  <si>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</si>
  <si>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</si>
  <si>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</si>
  <si>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</si>
  <si>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</si>
  <si>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</si>
  <si>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</si>
  <si>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</si>
  <si>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</si>
  <si>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</si>
  <si>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</si>
  <si>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</si>
  <si>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</si>
  <si>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</si>
  <si>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</si>
  <si>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</si>
  <si>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</si>
  <si>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</si>
  <si>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</si>
  <si>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</si>
  <si>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</si>
  <si>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</si>
  <si>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</si>
  <si>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</si>
  <si>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</si>
  <si>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</si>
  <si>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</si>
  <si>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</si>
  <si>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</si>
  <si>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</si>
  <si>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</si>
  <si>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</si>
  <si>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</si>
  <si>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</si>
  <si>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</si>
  <si>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</si>
  <si>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</si>
  <si>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</si>
  <si>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</si>
  <si>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</si>
  <si>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</si>
  <si>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</si>
  <si>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</si>
  <si>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</si>
  <si>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</si>
  <si>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</si>
  <si>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</si>
  <si>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</si>
  <si>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</si>
  <si>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</si>
  <si>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</si>
  <si>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</si>
  <si>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</si>
  <si>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</si>
  <si>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</si>
  <si>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</si>
  <si>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</si>
  <si>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</si>
  <si>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</si>
  <si>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</si>
  <si>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</si>
  <si>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</si>
  <si>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</si>
  <si>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</si>
  <si>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</si>
  <si>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</si>
  <si>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</si>
  <si>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</si>
  <si>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</si>
  <si>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</si>
  <si>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</si>
  <si>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</si>
  <si>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</si>
  <si>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</si>
  <si>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</si>
  <si>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</si>
  <si>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</si>
  <si>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</si>
  <si>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</si>
  <si>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</si>
  <si>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</si>
  <si>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</si>
  <si>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</si>
  <si>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</si>
  <si>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</si>
  <si>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</si>
  <si>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</si>
  <si>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</si>
  <si>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</si>
  <si>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</si>
  <si>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</si>
  <si>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</si>
  <si>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</si>
  <si>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</si>
  <si>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</si>
  <si>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</si>
  <si>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</si>
  <si>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</si>
  <si>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</si>
  <si>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</si>
  <si>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</si>
  <si>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</si>
  <si>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</si>
  <si>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</si>
  <si>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</si>
  <si>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</si>
  <si>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</si>
  <si>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</si>
  <si>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</si>
  <si>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</si>
  <si>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</si>
  <si>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</si>
  <si>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</si>
  <si>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</si>
  <si>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</si>
  <si>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</si>
  <si>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</si>
  <si>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</si>
  <si>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</si>
  <si>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</si>
  <si>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</si>
  <si>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</si>
  <si>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</si>
  <si>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</si>
  <si>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</si>
  <si>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</si>
  <si>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</si>
  <si>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</si>
  <si>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</si>
  <si>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</si>
  <si>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</si>
  <si>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</si>
  <si>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</si>
  <si>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</si>
  <si>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</si>
  <si>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</si>
  <si>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</si>
  <si>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</si>
  <si>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</si>
  <si>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</si>
  <si>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</si>
  <si>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</si>
  <si>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</si>
  <si>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</si>
  <si>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</si>
  <si>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</si>
  <si>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</si>
  <si>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</si>
  <si>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</si>
  <si>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</si>
  <si>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</si>
  <si>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</si>
  <si>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</si>
  <si>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</si>
  <si>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</si>
  <si>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</si>
  <si>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</si>
  <si>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</si>
  <si>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</si>
  <si>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</si>
  <si>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</si>
  <si>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</si>
  <si>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</si>
  <si>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</si>
  <si>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</si>
  <si>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</si>
  <si>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</si>
  <si>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</si>
  <si>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</si>
  <si>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</si>
  <si>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</si>
  <si>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</si>
  <si>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</si>
  <si>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</si>
  <si>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</si>
  <si>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</si>
  <si>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</si>
  <si>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</si>
  <si>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</si>
  <si>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</si>
  <si>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</si>
  <si>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</si>
  <si>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</si>
  <si>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</si>
  <si>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</si>
  <si>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</si>
  <si>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</si>
  <si>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</si>
  <si>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</si>
  <si>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</si>
  <si>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</si>
  <si>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</si>
  <si>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</si>
  <si>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</si>
  <si>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</si>
  <si>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</si>
  <si>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</si>
  <si>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</si>
  <si>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</si>
  <si>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</si>
  <si>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</si>
  <si>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</si>
  <si>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</si>
  <si>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</si>
  <si>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</si>
  <si>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</si>
  <si>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</si>
  <si>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</si>
  <si>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</si>
  <si>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</si>
  <si>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</si>
  <si>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</si>
  <si>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</si>
  <si>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</si>
  <si>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</si>
  <si>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</si>
  <si>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</si>
  <si>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</si>
  <si>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</si>
  <si>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</si>
  <si>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</si>
  <si>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</si>
  <si>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</si>
  <si>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</si>
  <si>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</si>
  <si>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</si>
  <si>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</si>
  <si>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</si>
  <si>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</si>
  <si>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</si>
  <si>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</si>
  <si>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</si>
  <si>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</si>
  <si>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</si>
  <si>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</si>
  <si>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</si>
  <si>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</si>
  <si>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</si>
  <si>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</si>
  <si>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</si>
  <si>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</si>
  <si>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</si>
  <si>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</si>
  <si>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</si>
  <si>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</si>
  <si>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</si>
  <si>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</si>
  <si>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</si>
  <si>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</si>
  <si>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</si>
  <si>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</si>
  <si>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</si>
  <si>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</si>
  <si>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</si>
  <si>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</si>
  <si>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</si>
  <si>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</si>
  <si>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</si>
  <si>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</si>
  <si>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</si>
  <si>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</si>
  <si>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</si>
  <si>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</si>
  <si>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</si>
  <si>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</si>
  <si>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</si>
  <si>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</si>
  <si>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</si>
  <si>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</si>
  <si>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</si>
  <si>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</si>
  <si>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</si>
  <si>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</si>
  <si>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</si>
  <si>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</si>
  <si>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</si>
  <si>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</si>
  <si>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</si>
  <si>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</si>
  <si>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</si>
  <si>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</si>
  <si>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</si>
  <si>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</si>
  <si>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</si>
  <si>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</si>
  <si>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</si>
  <si>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</si>
  <si>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</si>
  <si>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</si>
  <si>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</si>
  <si>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</si>
  <si>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</si>
  <si>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</si>
  <si>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</si>
  <si>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</si>
  <si>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</si>
  <si>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</si>
  <si>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</si>
  <si>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</si>
  <si>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</si>
  <si>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</si>
  <si>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</si>
  <si>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</si>
  <si>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</si>
  <si>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</si>
  <si>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</si>
  <si>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</si>
  <si>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</si>
  <si>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</si>
  <si>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</si>
  <si>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</si>
  <si>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</si>
  <si>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</si>
  <si>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</si>
  <si>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</si>
  <si>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</si>
  <si>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</si>
  <si>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</si>
  <si>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</si>
  <si>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</si>
  <si>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</si>
  <si>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</si>
  <si>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</si>
  <si>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</si>
  <si>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</si>
  <si>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</si>
  <si>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</si>
  <si>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</si>
  <si>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</si>
  <si>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</si>
  <si>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</si>
  <si>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</si>
  <si>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</si>
  <si>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</si>
  <si>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</si>
  <si>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</si>
  <si>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</si>
  <si>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</si>
  <si>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</si>
  <si>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</si>
  <si>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</si>
  <si>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</si>
  <si>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</si>
  <si>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</si>
  <si>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</si>
  <si>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</si>
  <si>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</si>
  <si>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</si>
  <si>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</si>
  <si>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</si>
  <si>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</si>
  <si>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</si>
  <si>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</si>
  <si>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</si>
  <si>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</si>
  <si>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</si>
  <si>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</si>
  <si>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</si>
  <si>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</si>
  <si>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</si>
  <si>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</si>
  <si>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</si>
  <si>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</si>
  <si>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</si>
  <si>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</si>
  <si>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</si>
  <si>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PCM-20251122-00001489</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</si>
  <si>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</si>
  <si>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</si>
  <si>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</si>
  <si>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</si>
  <si>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</si>
  <si>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</si>
  <si>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</si>
  <si>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</si>
  <si>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</si>
  <si>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</si>
  <si>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</si>
  <si>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</si>
  <si>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</si>
  <si>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</si>
  <si>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</si>
  <si>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</si>
  <si>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</si>
  <si>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</si>
  <si>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</si>
  <si>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</si>
  <si>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</si>
  <si>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</si>
  <si>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</si>
  <si>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</si>
  <si>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</si>
  <si>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</si>
  <si>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</si>
  <si>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</si>
  <si>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</si>
  <si>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</si>
  <si>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</si>
  <si>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</si>
  <si>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</si>
  <si>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</si>
  <si>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</si>
  <si>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</si>
  <si>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</si>
  <si>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</si>
  <si>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</si>
  <si>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</si>
  <si>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</si>
  <si>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</si>
  <si>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</si>
  <si>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</si>
  <si>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</si>
  <si>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</si>
  <si>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</si>
  <si>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</si>
  <si>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</si>
  <si>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</si>
  <si>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</si>
  <si>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</si>
  <si>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</si>
  <si>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</si>
  <si>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</si>
  <si>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</si>
  <si>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</si>
  <si>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</si>
  <si>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</si>
  <si>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</si>
  <si>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</si>
  <si>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</si>
  <si>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</si>
  <si>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</si>
  <si>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</si>
  <si>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</si>
  <si>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</si>
  <si>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</si>
  <si>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</si>
  <si>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</si>
  <si>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</si>
  <si>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</si>
  <si>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</si>
  <si>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</si>
  <si>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</si>
  <si>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</si>
  <si>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</si>
  <si>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</si>
  <si>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</si>
  <si>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</si>
  <si>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</si>
  <si>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</si>
  <si>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</si>
  <si>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</si>
  <si>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</si>
  <si>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</si>
  <si>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</si>
  <si>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</si>
  <si>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</si>
  <si>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PCM-20251122-00001546</t>
  </si>
  <si>
    <t>40 mins</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</si>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</sst>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165" fontId="7"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7"/>
  <sheetViews>
    <sheetView tabSelected="1" workbookViewId="0">
      <selection activeCell="K17" sqref="K17"/>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321.02642256944091</v>
      </c>
      <c r="H2" s="76">
        <v>45662.943402777775</v>
      </c>
      <c r="I2" s="59" t="str">
        <f>IFERROR(VLOOKUP(D2,DB!A:F,6,0),"")</f>
        <v>Generator-SG</v>
      </c>
      <c r="J2" s="59" t="str">
        <f>IFERROR(VLOOKUP(D2,DB!A:G,7,0),"")</f>
        <v>Dead</v>
      </c>
      <c r="K2" s="67" t="s">
        <v>39022</v>
      </c>
      <c r="L2" s="65" t="str">
        <f>IFERROR(VLOOKUP(D2,DB!A:I,9,0),"")</f>
        <v>Latis</v>
      </c>
    </row>
    <row r="3" spans="1:15" ht="16.5" customHeight="1">
      <c r="A3" s="140" t="s">
        <v>39023</v>
      </c>
      <c r="B3" s="141" t="str">
        <f>IFERROR(VLOOKUP(D3,DB!A:K,11,0),"")</f>
        <v>R1</v>
      </c>
      <c r="C3" s="141">
        <v>1</v>
      </c>
      <c r="D3" s="133" t="s">
        <v>20365</v>
      </c>
      <c r="E3" s="142" t="s">
        <v>39021</v>
      </c>
      <c r="F3" s="143">
        <v>45983.89770833333</v>
      </c>
      <c r="G3" s="144">
        <f ca="1">IFERROR(NOW()-F3,"-")</f>
        <v>7.7140162036812399E-2</v>
      </c>
      <c r="H3" s="143">
        <v>45983.402083333334</v>
      </c>
      <c r="I3" s="141" t="str">
        <f>IFERROR(VLOOKUP(D3,DB!A:F,6,0),"")</f>
        <v>Generator-SG</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45983.974848495367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45983.974848495367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45983.974848495367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45983.974848495367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45983.974848495367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45983.974848495367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45983.974848495367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45983.974848495367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45983.974848495367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45983.974848495367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45983.974848495367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45983.974848495367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45983.974848495367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45983.974848495367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45983.974848495367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45983.974848495367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45983.974848495367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45983.974848495367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45983.974848495367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45983.974848495367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45983.974848495367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45983.974848495367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45983.974848495367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45983.974848495367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45983.974848495367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45983.974848495367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45983.974848495367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45983.974848495367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45983.974848495367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45983.974848495367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45983.974848495367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45983.974848495367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45983.974848495367</v>
      </c>
      <c r="H36" s="143"/>
      <c r="I36" s="141" t="str">
        <f>IFERROR(VLOOKUP(D36,DB!A:F,6,0),"")</f>
        <v/>
      </c>
      <c r="J36" s="141" t="str">
        <f>IFERROR(VLOOKUP(D36,DB!A:G,7,0),"")</f>
        <v/>
      </c>
      <c r="K36" s="145"/>
      <c r="L36" s="146" t="str">
        <f>IFERROR(VLOOKUP(D36,DB!A:I,9,0),"")</f>
        <v/>
      </c>
    </row>
    <row r="37" spans="1:12" ht="15" customHeight="1">
      <c r="A37" s="147"/>
      <c r="B37" s="134" t="str">
        <f>IFERROR(VLOOKUP(D37,DB!A:K,11,0),"")</f>
        <v/>
      </c>
      <c r="C37" s="134"/>
      <c r="D37" s="148"/>
      <c r="E37" s="135"/>
      <c r="F37" s="136"/>
      <c r="G37" s="137">
        <f ca="1">IFERROR(NOW()-F37,"-")</f>
        <v>45983.974848495367</v>
      </c>
      <c r="H37" s="136"/>
      <c r="I37" s="134" t="str">
        <f>IFERROR(VLOOKUP(D37,DB!A:F,6,0),"")</f>
        <v/>
      </c>
      <c r="J37" s="134" t="str">
        <f>IFERROR(VLOOKUP(D37,DB!A:G,7,0),"")</f>
        <v/>
      </c>
      <c r="K37" s="138"/>
      <c r="L37" s="139" t="str">
        <f>IFERROR(VLOOKUP(D37,DB!A:I,9,0),"")</f>
        <v/>
      </c>
    </row>
  </sheetData>
  <customSheetViews>
    <customSheetView guid="{F6042A99-DD27-4453-835D-0834D95730CC}" filter="1" showAutoFilter="1">
      <pageMargins left="0" right="0" top="0" bottom="0" header="0" footer="0"/>
      <autoFilter ref="B1:M1" xr:uid="{60FB8653-CB02-4BDE-B7A9-FE6BA50C02F5}"/>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158.97501053240558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45983.974848495367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45983.974848495367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45983.974848495367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45983.974848495367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45983.974848495367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45983.974848495367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45983.974848495367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45983.974848495367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45983.974848495367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45983.974848495367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45983.974848495367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45983.974848495367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45983.974848495367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45983.974848495367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45983.974848495367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45983.974848495367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45983.974848495367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45983.974848495367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45983.974848495367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45983.974848495367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45983.974848495367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45983.974848495367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45983.974848495367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45983.974848495367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45983.974848495367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45983.974848495367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45983.974848495367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45983.974848495367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45983.974848495367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45983.974848495367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45983.974848495367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45983.974848495367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45983.974848495367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45983.974848495367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45983.974848495367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45983.974848495367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45983.974848495367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45983.974848495367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45983.974848495367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45983.974848495367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45983.974848495367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45983.974848495367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45983.974848495367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45983.974848495367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45983.974848495367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45983.974848495367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45983.974848495367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45983.974848495367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45983.974848495367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45983.974848495367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45983.974848495367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45983.974848495367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45983.974848495367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45983.974848495367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45983.974848495367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45983.974848495367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45983.974848495367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45983.974848495367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45983.974848495367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45983.974848495367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45983.974848495367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45983.974848495367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45983.974848495367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45983.974848495367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45983.974848495367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45983.974848495367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45983.974848495367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45983.974848495367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45983.974848495367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45983.974848495367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45983.974848495367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45983.974848495367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45983.974848495367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45983.974848495367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45983.974848495367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45983.974848495367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45983.974848495367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45983.974848495367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45983.974848495367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45983.974848495367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45983.974848495367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45983.974848495367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45983.974848495367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45983.974848495367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45983.974848495367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45983.974848495367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45983.974848495367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45983.974848495367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45983.974848495367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45983.974848495367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45983.974848495367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45983.974848495367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45983.974848495367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45983.974848495367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45983.974848495367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45983.974848495367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45983.974848495367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45983.974848495367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45983.974848495367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45983.974848495367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45983.974848495367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45983.974848495367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45983.974848495367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45983.974848495367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45983.974848495367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45983.974848495367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45983.974848495367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45983.974848495367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45983.974848495367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45983.974848495367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45983.974848495367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45983.974848495367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45983.974848495367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45983.974848495367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45983.974848495367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45983.974848495367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45983.974848495367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45983.974848495367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45983.974848495367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45983.974848495367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45983.974848495367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45983.974848495367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45983.974848495367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45983.974848495367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45983.974848495367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45983.974848495367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45983.974848495367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45983.974848495367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45983.974848495367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45983.974848495367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45983.974848495367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45983.974848495367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45983.974848495367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45983.974848495367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45983.974848495367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45983.974848495367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45983.974848495367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45983.974848495367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45983.974848495367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45983.974848495367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45983.974848495367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45983.974848495367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45983.974848495367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45983.974848495367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45983.974848495367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45983.974848495367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45983.974848495367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45983.974848495367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45983.974848495367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45983.974848495367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45983.974848495367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45983.974848495367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45983.974848495367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45983.974848495367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45983.974848495367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45983.974848495367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45983.974848495367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45983.974848495367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45983.974848495367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45983.974848495367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45983.974848495367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45983.974848495367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45983.974848495367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45983.974848495367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45983.974848495367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45983.974848495367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45983.974848495367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45983.974848495367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45983.974848495367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45983.974848495367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45983.974848495367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45983.974848495367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45983.974848495367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45983.974848495367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45983.974848495367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45983.974848495367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45983.974848495367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45983.974848495367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45983.974848495367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45983.974848495367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45983.974848495367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45983.974848495367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45983.974848495367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45983.974848495367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45983.974848495367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45983.974848495367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45983.974848495367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45983.974848495367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45983.974848495367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45983.974848495367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45983.974848495367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45983.974848495367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45983.974848495367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45983.974848495367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45983.974848495367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45983.974848495367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45983.974848495367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45983.974848495367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45983.974848495367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45983.974848495367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45983.974848495367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45983.974848495367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45983.974848495367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45983.974848495367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45983.974848495367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45983.974848495367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45983.974848495367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45983.974848495367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45983.974848495367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45983.974848495367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45983.974848495367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45983.974848495367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45983.974848495367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45983.974848495367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45983.974848495367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45983.974848495367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45983.974848495367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45983.974848495367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45983.974848495367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45983.974848495367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45983.974848495367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45983.974848495367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45983.974848495367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45983.974848495367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45983.974848495367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45983.974848495367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45983.974848495367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45983.974848495367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45983.974848495367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45983.974848495367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45983.974848495367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45983.974848495367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45983.974848495367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45983.974848495367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45983.974848495367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45983.974848495367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45983.974848495367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45983.974848495367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45983.974848495367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45983.974848495367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45983.974848495367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45983.974848495367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45983.974848495367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45983.974848495367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45983.974848495367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45983.974848495367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45983.974848495367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45983.974848495367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45983.974848495367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45983.974848495367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45983.974848495367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45983.974848495367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45983.974848495367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45983.974848495367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45983.974848495367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45983.974848495367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45983.974848495367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45983.974848495367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45983.974848495367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45983.974848495367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45983.974848495367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45983.974848495367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45983.974848495367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45983.974848495367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45983.974848495367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45983.974848495367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45983.974848495367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45983.974848495367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45983.974848495367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45983.974848495367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45983.974848495367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45983.974848495367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45983.974848495367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45983.974848495367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45983.974848495367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45983.974848495367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45983.974848495367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45983.974848495367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45983.974848495367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45983.974848495367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45983.974848495367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45983.974848495367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45983.974848495367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45983.974848495367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45983.974848495367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45983.974848495367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45983.974848495367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45983.974848495367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45983.974848495367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45983.974848495367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45983.974848495367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45983.974848495367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45983.974848495367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45983.974848495367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45983.974848495367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45983.974848495367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45983.974848495367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45983.974848495367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45983.974848495367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45983.974848495367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45983.974848495367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45983.974848495367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45983.974848495367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45983.974848495367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45983.974848495367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45983.974848495367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45983.974848495367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45983.974848495367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45983.974848495367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45983.974848495367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45983.974848495367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45983.974848495367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45983.974848495367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45983.974848495367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45983.974848495367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45983.974848495367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45983.974848495367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45983.974848495367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45983.974848495367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45983.974848495367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45983.974848495367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45983.974848495367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45983.974848495367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45983.974848495367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45983.974848495367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45983.974848495367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45983.974848495367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45983.974848495367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45983.974848495367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45983.974848495367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45983.974848495367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45983.974848495367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45983.974848495367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45983.974848495367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45983.974848495367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45983.974848495367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45983.974848495367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45983.974848495367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45983.974848495367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45983.974848495367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45983.974848495367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45983.974848495367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45983.974848495367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45983.974848495367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45983.974848495367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45983.974848495367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45983.974848495367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45983.974848495367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45983.974848495367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45983.974848495367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45983.974848495367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45983.974848495367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45983.974848495367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45983.974848495367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45983.974848495367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45983.974848495367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45983.974848495367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45983.974848495367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45983.974848495367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45983.974848495367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45983.974848495367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45983.974848495367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45983.974848495367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45983.974848495367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45983.974848495367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45983.974848495367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45983.974848495367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45983.974848495367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45983.974848495367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45983.974848495367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45983.974848495367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45983.974848495367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45983.974848495367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45983.974848495367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45983.974848495367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45983.974848495367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45983.974848495367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45983.974848495367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45983.974848495367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45983.974848495367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45983.974848495367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45983.974848495367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45983.974848495367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45983.974848495367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45983.974848495367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45983.974848495367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45983.974848495367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45983.974848495367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45983.974848495367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45983.974848495367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45983.974848495367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45983.974848495367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45983.974848495367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45983.974848495367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45983.974848495367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45983.974848495367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45983.974848495367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45983.974848495367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45983.974848495367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45983.974848495367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45983.974848495367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45983.974848495367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45983.974848495367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45983.974848495367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45983.974848495367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45983.974848495367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45983.974848495367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45983.974848495367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45983.974848495367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45983.974848495367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45983.974848495367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45983.974848495367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45983.974848495367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45983.974848495367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45983.974848495367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45983.974848495367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45983.974848495367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45983.974848495367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45983.974848495367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45983.974848495367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45983.974848495367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45983.974848495367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45983.974848495367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45983.974848495367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45983.974848495367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45983.974848495367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45983.974848495367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45983.974848495367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45983.974848495367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45983.974848495367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45983.974848495367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45983.974848495367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45983.974848495367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45983.974848495367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45983.974848495367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45983.974848495367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45983.974848495367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45983.974848495367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45983.974848495367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45983.974848495367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45983.974848495367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45983.974848495367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45983.974848495367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45983.974848495367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45983.974848495367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45983.974848495367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45983.974848495367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45983.974848495367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45983.974848495367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45983.974848495367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45983.974848495367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45983.974848495367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45983.974848495367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45983.974848495367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45983.974848495367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45983.974848495367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45983.974848495367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45983.974848495367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45983.974848495367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45983.974848495367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45983.974848495367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45983.974848495367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45983.974848495367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45983.974848495367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45983.974848495367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45983.974848495367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45983.974848495367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45983.974848495367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45983.974848495367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45983.974848495367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45983.974848495367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45983.974848495367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45983.974848495367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45983.974848495367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45983.974848495367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45983.974848495367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45983.974848495367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45983.974848495367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45983.974848495367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45983.974848495367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45983.974848495367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45983.974848495367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45983.974848495367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45983.974848495367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45983.974848495367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45983.974848495367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45983.974848495367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45983.974848495367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45983.974848495367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45983.974848495367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45983.974848495367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45983.974848495367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45983.974848495367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45983.974848495367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45983.974848495367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45983.974848495367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45983.974848495367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45983.974848495367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45983.974848495367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45983.974848495367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45983.974848495367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45983.974848495367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45983.974848495367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45983.974848495367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45983.974848495367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45983.974848495367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45983.974848495367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45983.974848495367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45983.974848495367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45983.974848495367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45983.974848495367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45983.974848495367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45983.974848495367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45983.974848495367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45983.974848495367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45983.974848495367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45983.974848495367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45983.974848495367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45983.974848495367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45983.974848495367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45983.974848495367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45983.974848495367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45983.974848495367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45983.974848495367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45983.974848495367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45983.974848495367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45983.974848495367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45983.974848495367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45983.974848495367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45983.974848495367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45983.974848495367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45983.974848495367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45983.974848495367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45983.974848495367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45983.974848495367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45983.974848495367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45983.974848495367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45983.974848495367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45983.974848495367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45983.974848495367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45983.974848495367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45983.974848495367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45983.974848495367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45983.974848495367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45983.974848495367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45983.974848495367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45983.974848495367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45983.974848495367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45983.974848495367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45983.974848495367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45983.974848495367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45983.974848495367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45983.974848495367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45983.974848495367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45983.974848495367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45983.974848495367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45983.974848495367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45983.974848495367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45983.974848495367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45983.974848495367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45983.974848495367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45983.974848495367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45983.974848495367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45983.974848495367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45983.974848495367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45983.974848495367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45983.974848495367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45983.974848495367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45983.974848495367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45983.974848495367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45983.974848495367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45983.974848495367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45983.974848495367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45983.974848495367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45983.974848495367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45983.974848495367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45983.974848495367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45983.974848495367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45983.974848495367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45983.974848495367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45983.974848495367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45983.974848495367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45983.974848495367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45983.974848495367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45983.974848495367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45983.974848495367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45983.974848495367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45983.974848495367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45983.974848495367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45983.974848495367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45983.974848495367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45983.974848495367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45983.974848495367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45983.974848495367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45983.974848495367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45983.974848495367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45983.974848495367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45983.974848495367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45983.974848495367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45983.974848495367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45983.974848495367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45983.974848495367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45983.974848495367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45983.974848495367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45983.974848495367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45983.974848495367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45983.974848495367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45983.974848495367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45983.974848495367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45983.974848495367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45983.974848495367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45983.974848495367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45983.974848495367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45983.974848495367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45983.974848495367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45983.974848495367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45983.974848495367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45983.974848495367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45983.974848495367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45983.974848495367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45983.974848495367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45983.974848495367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45983.974848495367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45983.974848495367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45983.974848495367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45983.974848495367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45983.974848495367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45983.974848495367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45983.974848495367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45983.974848495367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45983.974848495367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45983.974848495367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45983.974848495367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45983.974848495367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45983.974848495367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45983.974848495367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45983.974848495367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45983.974848495367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45983.974848495367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45983.974848495367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45983.974848495367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45983.974848495367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45983.974848495367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45983.974848495367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45983.974848495367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45983.974848495367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45983.974848495367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45983.974848495367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45983.974848495367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45983.974848495367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45983.974848495367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45983.974848495367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45983.974848495367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45983.974848495367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45983.974848495367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45983.974848495367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45983.974848495367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45983.974848495367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45983.974848495367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45983.974848495367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45983.974848495367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45983.974848495367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45983.974848495367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45983.974848495367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45983.974848495367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45983.974848495367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45983.974848495367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45983.974848495367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45983.974848495367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45983.974848495367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45983.974848495367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45983.974848495367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45983.974848495367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45983.974848495367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45983.974848495367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45983.974848495367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45983.974848495367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45983.974848495367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45983.974848495367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45983.974848495367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45983.974848495367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45983.974848495367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45983.974848495367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45983.974848495367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45983.974848495367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45983.974848495367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45983.974848495367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45983.974848495367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45983.974848495367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45983.974848495367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45983.974848495367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45983.974848495367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45983.974848495367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45983.974848495367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45983.974848495367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45983.974848495367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45983.974848495367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45983.974848495367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45983.974848495367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45983.974848495367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45983.974848495367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45983.974848495367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45983.974848495367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45983.974848495367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45983.974848495367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45983.974848495367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45983.974848495367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45983.974848495367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45983.974848495367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45983.974848495367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45983.974848495367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45983.974848495367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45983.974848495367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45983.974848495367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45983.974848495367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45983.974848495367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45983.974848495367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45983.974848495367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45983.974848495367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45983.974848495367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45983.974848495367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45983.974848495367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45983.974848495367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45983.974848495367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45983.974848495367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45983.974848495367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45983.974848495367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45983.974848495367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45983.974848495367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45983.974848495367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45983.974848495367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45983.974848495367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45983.974848495367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45983.974848495367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45983.974848495367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45983.974848495367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45983.974848495367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45983.974848495367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45983.974848495367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45983.974848495367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45983.974848495367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45983.974848495367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45983.974848495367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45983.974848495367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45983.974848495367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45983.974848495367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45983.974848495367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45983.974848495367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45983.974848495367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45983.974848495367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45983.974848495367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45983.974848495367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45983.974848495367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45983.974848495367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45983.974848495367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45983.974848495367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45983.974848495367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45983.974848495367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45983.974848495367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45983.974848495367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45983.974848495367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45983.974848495367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45983.974848495367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45983.974848495367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45983.974848495367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45983.974848495367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45983.974848495367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45983.974848495367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45983.974848495367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45983.974848495367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45983.974848495367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45983.974848495367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45983.974848495367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45983.974848495367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45983.974848495367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45983.974848495367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45983.974848495367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45983.974848495367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45983.974848495367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45983.974848495367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45983.974848495367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45983.974848495367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45983.974848495367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45983.974848495367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45983.974848495367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45983.974848495367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45983.974848495367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45983.974848495367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45983.974848495367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45983.974848495367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45983.974848495367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45983.974848495367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45983.974848495367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45983.974848495367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45983.974848495367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45983.974848495367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45983.974848495367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45983.974848495367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45983.974848495367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45983.974848495367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45983.974848495367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45983.974848495367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45983.974848495367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45983.974848495367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45983.974848495367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45983.974848495367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45983.974848495367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45983.974848495367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45983.974848495367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45983.974848495367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45983.974848495367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45983.974848495367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45983.974848495367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45983.974848495367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45983.974848495367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45983.974848495367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45983.974848495367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45983.974848495367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45983.974848495367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45983.974848495367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45983.974848495367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45983.974848495367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45983.974848495367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45983.974848495367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45983.974848495367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45983.974848495367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45983.974848495367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45983.974848495367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45983.974848495367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45983.974848495367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45983.974848495367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45983.974848495367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45983.974848495367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45983.974848495367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45983.974848495367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45983.974848495367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45983.974848495367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45983.974848495367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45983.974848495367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45983.974848495367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45983.974848495367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45983.974848495367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45983.974848495367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45983.974848495367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45983.974848495367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45983.974848495367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45983.974848495367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45983.974848495367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45983.974848495367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45983.974848495367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45983.974848495367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45983.974848495367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45983.974848495367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45983.974848495367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45983.974848495367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45983.974848495367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45983.974848495367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45983.974848495367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45983.974848495367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45983.974848495367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45983.974848495367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45983.974848495367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45983.974848495367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45983.974848495367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45983.974848495367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45983.974848495367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45983.974848495367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45983.974848495367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45983.974848495367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45983.974848495367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45983.974848495367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45983.974848495367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45983.974848495367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45983.974848495367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45983.974848495367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45983.974848495367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45983.974848495367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45983.974848495367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45983.974848495367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45983.974848495367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45983.974848495367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45983.974848495367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45983.974848495367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45983.974848495367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45983.974848495367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45983.974848495367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45983.974848495367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45983.974848495367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45983.974848495367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45983.974848495367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45983.974848495367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45983.974848495367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45983.974848495367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45983.974848495367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45983.974848495367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45983.974848495367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45983.974848495367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45983.974848495367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45983.974848495367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45983.974848495367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45983.974848495367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45983.974848495367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45983.974848495367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45983.974848495367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45983.974848495367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45983.974848495367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45983.974848495367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45983.974848495367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45983.974848495367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45983.974848495367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45983.974848495367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45983.974848495367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45983.974848495367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45983.974848495367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45983.974848495367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45983.974848495367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45983.974848495367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45983.974848495367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45983.974848495367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45983.974848495367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45983.974848495367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45983.974848495367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45983.974848495367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45983.974848495367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45983.974848495367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45983.974848495367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45983.974848495367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45983.974848495367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45983.974848495367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45983.974848495367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45983.974848495367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45983.974848495367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45983.974848495367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45983.974848495367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45983.974848495367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45983.974848495367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45983.974848495367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45983.974848495367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45983.974848495367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45983.974848495367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45983.974848495367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45983.974848495367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45983.974848495367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45983.974848495367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45983.974848495367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45983.974848495367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45983.974848495367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45983.974848495367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45983.974848495367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45983.974848495367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45983.974848495367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45983.974848495367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45983.974848495367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45983.974848495367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45983.974848495367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45983.974848495367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45983.974848495367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45983.974848495367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45983.974848495367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45983.974848495367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45983.974848495367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45983.974848495367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45983.974848495367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45983.974848495367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45983.974848495367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45983.974848495367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45983.974848495367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45983.974848495367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45983.974848495367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45983.974848495367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45983.974848495367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45983.974848495367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45983.974848495367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45983.974848495367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45983.974848495367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45983.974848495367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45983.974848495367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45983.974848495367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45983.974848495367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45983.974848495367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45983.974848495367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45983.974848495367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45983.974848495367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45983.974848495367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45983.974848495367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45983.974848495367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45983.974848495367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45983.974848495367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45983.974848495367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45983.974848495367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45983.974848495367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45983.974848495367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45983.974848495367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45983.974848495367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45983.974848495367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45983.974848495367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45983.974848495367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45983.974848495367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45983.974848495367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45983.974848495367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45983.974848495367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45983.974848495367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45983.974848495367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45983.974848495367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45983.974848495367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45983.974848495367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45983.974848495367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45983.974848495367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45983.974848495367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45983.974848495367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45983.974848495367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45983.974848495367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45983.974848495367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45983.974848495367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45983.974848495367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45983.974848495367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45983.974848495367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45983.974848495367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45983.974848495367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45983.974848495367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45983.974848495367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45983.974848495367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45983.974848495367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45983.974848495367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45983.974848495367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45983.974848495367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45983.974848495367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45983.974848495367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45983.974848495367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45983.974848495367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45983.974848495367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45983.974848495367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45983.974848495367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45983.974848495367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45983.974848495367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45983.974848495367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45983.974848495367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45983.974848495367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45983.974848495367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45983.974848495367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45983.974848495367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45983.974848495367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45983.974848495367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45983.974848495367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45983.974848495367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45983.974848495367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45983.974848495367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45983.974848495367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45983.974848495367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45983.974848495367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45983.974848495367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45983.974848495367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45983.974848495367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45983.974848495367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45983.974848495367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45983.974848495367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45983.974848495367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45983.974848495367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45983.974848495367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45983.974848495367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45983.974848495367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45983.974848495367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45983.974848495367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45983.974848495367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45983.974848495367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45983.974848495367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45983.974848495367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45983.974848495367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45983.974848495367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45983.974848495367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45983.974848495367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45983.974848495367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45983.974848495367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45983.974848495367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45983.974848495367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45983.974848495367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45983.974848495367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45983.974848495367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45983.974848495367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45983.974848495367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45983.974848495367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45983.974848495367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45983.974848495367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45983.974848495367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45983.974848495367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45983.974848495367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45983.974848495367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45983.974848495367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45983.974848495367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45983.974848495367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45983.974848495367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45983.974848495367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45983.974848495367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45983.974848495367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45983.974848495367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45983.974848495367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45983.974848495367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45983.974848495367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45983.974848495367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45983.974848495367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45983.974848495367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45983.974848495367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45983.974848495367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45983.974848495367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45983.974848495367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45983.974848495367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45983.974848495367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45983.974848495367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45983.974848495367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45983.974848495367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45983.974848495367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45983.974848495367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45983.974848495367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45983.974848495367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45983.974848495367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45983.974848495367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45983.974848495367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45983.974848495367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45983.974848495367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45983.974848495367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280.49413090277085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0.23533460647740867</v>
      </c>
      <c r="H3" s="95">
        <v>45983.723113425927</v>
      </c>
      <c r="I3" s="113" t="str">
        <f>IFERROR(VLOOKUP(D3,DB!A:F,6,0),"")</f>
        <v>Generator-SG</v>
      </c>
      <c r="J3" s="113" t="str">
        <f>IFERROR(VLOOKUP(D3,DB!A:G,7,0),"")</f>
        <v>No BB Shifted</v>
      </c>
      <c r="K3" s="97" t="s">
        <v>39110</v>
      </c>
      <c r="L3" s="91" t="str">
        <f>IFERROR(VLOOKUP(D3,DB!A:I,9,0),"")</f>
        <v>Latis</v>
      </c>
    </row>
    <row r="4" spans="1:16" ht="30" customHeight="1">
      <c r="A4" s="113" t="s">
        <v>39111</v>
      </c>
      <c r="B4" s="113" t="str">
        <f>IFERROR(VLOOKUP(D4,DB!A:K,11,0),"")</f>
        <v>R4</v>
      </c>
      <c r="C4" s="93">
        <v>1</v>
      </c>
      <c r="D4" s="91" t="s">
        <v>32088</v>
      </c>
      <c r="E4" s="94" t="s">
        <v>39021</v>
      </c>
      <c r="F4" s="95">
        <v>45983.859861111108</v>
      </c>
      <c r="G4" s="96">
        <f t="shared" ref="G4:G65" ca="1" si="1">IFERROR(NOW()-F4,"")</f>
        <v>0.11498738425871124</v>
      </c>
      <c r="H4" s="95">
        <v>45983.854305555556</v>
      </c>
      <c r="I4" s="113" t="str">
        <f>IFERROR(VLOOKUP(D4,DB!A:F,6,0),"")</f>
        <v>SCECO</v>
      </c>
      <c r="J4" s="113" t="str">
        <f>IFERROR(VLOOKUP(D4,DB!A:G,7,0),"")</f>
        <v>Dead</v>
      </c>
      <c r="K4" s="97" t="s">
        <v>39112</v>
      </c>
      <c r="L4" s="91" t="str">
        <f>IFERROR(VLOOKUP(D4,DB!A:I,9,0),"")</f>
        <v>Latis</v>
      </c>
    </row>
    <row r="5" spans="1:16" ht="15" customHeight="1">
      <c r="A5" s="95" t="s">
        <v>39113</v>
      </c>
      <c r="B5" s="113" t="str">
        <f>IFERROR(VLOOKUP(D5,DB!A:K,11,0),"")</f>
        <v>R4</v>
      </c>
      <c r="C5" s="93">
        <v>1</v>
      </c>
      <c r="D5" s="91" t="s">
        <v>35722</v>
      </c>
      <c r="E5" s="94" t="s">
        <v>39021</v>
      </c>
      <c r="F5" s="150">
        <v>45983.939108796294</v>
      </c>
      <c r="G5" s="96">
        <f ca="1">IFERROR(NOW()-F5,"")</f>
        <v>3.5739699073019437E-2</v>
      </c>
      <c r="H5" s="95">
        <v>45983.70952546296</v>
      </c>
      <c r="I5" s="113" t="str">
        <f>IFERROR(VLOOKUP(D5,DB!A:F,6,0),"")</f>
        <v>Generator-SG</v>
      </c>
      <c r="J5" s="113" t="str">
        <f>IFERROR(VLOOKUP(D5,DB!A:G,7,0),"")</f>
        <v>Dead</v>
      </c>
      <c r="K5" s="97" t="s">
        <v>39114</v>
      </c>
      <c r="L5" s="91" t="str">
        <f>IFERROR(VLOOKUP(D5,DB!A:I,9,0),"")</f>
        <v>Latis</v>
      </c>
    </row>
    <row r="6" spans="1:16" ht="15" customHeight="1">
      <c r="A6" s="113" t="s">
        <v>39115</v>
      </c>
      <c r="B6" s="113" t="str">
        <f>IFERROR(VLOOKUP(D6,DB!A:K,11,0),"")</f>
        <v>R4</v>
      </c>
      <c r="C6" s="93">
        <v>1</v>
      </c>
      <c r="D6" s="91" t="s">
        <v>38804</v>
      </c>
      <c r="E6" s="94" t="s">
        <v>39021</v>
      </c>
      <c r="F6" s="95"/>
      <c r="G6" s="96">
        <f ca="1">IFERROR(NOW()-F6,"")</f>
        <v>45983.974848495367</v>
      </c>
      <c r="H6" s="95">
        <v>45983.94866898148</v>
      </c>
      <c r="I6" s="113" t="str">
        <f>IFERROR(VLOOKUP(D6,DB!A:F,6,0),"")</f>
        <v>Sceco</v>
      </c>
      <c r="J6" s="113" t="str">
        <f>IFERROR(VLOOKUP(D6,DB!A:G,7,0),"")</f>
        <v>In progress</v>
      </c>
      <c r="K6" s="97" t="s">
        <v>39116</v>
      </c>
      <c r="L6" s="91" t="str">
        <f>IFERROR(VLOOKUP(D6,DB!A:I,9,0),"")</f>
        <v>Latis</v>
      </c>
    </row>
    <row r="7" spans="1:16" ht="15" customHeight="1">
      <c r="A7" s="113"/>
      <c r="B7" s="113" t="str">
        <f>IFERROR(VLOOKUP(D7,DB!A:K,11,0),"")</f>
        <v/>
      </c>
      <c r="C7" s="93"/>
      <c r="D7" s="91"/>
      <c r="E7" s="94"/>
      <c r="F7" s="95"/>
      <c r="G7" s="96">
        <f ca="1">IFERROR(NOW()-F7,"")</f>
        <v>45983.974848495367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45983.974848495367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45983.974848495367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45983.974848495367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45983.974848495367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45983.974848495367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45983.974848495367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45983.974848495367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45983.974848495367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45983.974848495367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45983.974848495367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45983.974848495367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45983.974848495367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45983.974848495367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45983.974848495367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45983.974848495367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45983.974848495367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45983.974848495367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45983.974848495367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45983.974848495367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45983.974848495367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45983.974848495367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45983.974848495367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45983.974848495367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45983.974848495367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45983.974848495367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45983.974848495367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45983.974848495367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45983.974848495367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45983.974848495367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45983.974848495367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45983.974848495367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45983.974848495367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45983.974848495367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45983.974848495367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45983.974848495367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45983.974848495367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45983.974848495367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45983.974848495367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45983.974848495367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45983.974848495367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45983.974848495367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45983.974848495367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45983.974848495367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45983.974848495367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45983.974848495367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45983.974848495367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45983.974848495367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45983.974848495367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45983.974848495367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45983.974848495367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45983.974848495367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45983.974848495367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45983.974848495367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45983.974848495367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45983.974848495367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45983.974848495367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45983.974848495367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45983.974848495367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2">IFERROR(NOW()-F66,"")</f>
        <v>45983.974848495367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45983.974848495367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45983.974848495367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45983.974848495367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45983.974848495367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45983.974848495367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45983.974848495367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45983.974848495367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45983.974848495367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45983.974848495367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45983.974848495367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45983.974848495367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45983.974848495367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45983.974848495367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45983.974848495367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45983.974848495367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45983.974848495367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45983.974848495367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45983.974848495367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45983.974848495367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45983.974848495367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45983.974848495367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45983.974848495367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45983.974848495367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45983.974848495367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45983.974848495367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45983.974848495367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45983.974848495367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45983.974848495367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45983.974848495367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45983.974848495367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45983.974848495367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45983.974848495367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45983.974848495367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45983.974848495367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45983.974848495367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45983.974848495367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45983.974848495367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45983.974848495367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45983.974848495367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45983.974848495367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45983.974848495367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45983.974848495367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45983.974848495367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45983.974848495367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45983.974848495367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45983.974848495367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45983.974848495367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45983.974848495367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45983.974848495367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45983.974848495367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45983.974848495367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45983.974848495367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45983.974848495367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45983.974848495367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45983.974848495367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45983.974848495367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45983.974848495367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45983.974848495367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45983.974848495367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45983.974848495367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45983.974848495367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45983.974848495367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45983.974848495367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3">IFERROR(NOW()-F130,"")</f>
        <v>45983.974848495367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45983.974848495367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45983.974848495367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45983.974848495367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45983.974848495367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45983.974848495367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45983.974848495367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45983.974848495367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45983.974848495367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45983.974848495367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45983.974848495367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45983.974848495367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45983.974848495367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45983.974848495367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45983.974848495367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45983.974848495367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45983.974848495367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45983.974848495367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45983.974848495367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45983.974848495367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45983.974848495367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45983.974848495367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45983.974848495367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45983.974848495367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45983.974848495367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45983.974848495367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45983.974848495367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45983.974848495367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45983.974848495367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45983.974848495367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45983.974848495367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45983.974848495367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45983.974848495367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45983.974848495367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45983.974848495367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45983.974848495367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45983.974848495367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45983.974848495367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45983.974848495367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45983.974848495367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45983.974848495367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45983.974848495367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45983.974848495367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45983.974848495367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45983.974848495367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45983.974848495367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45983.974848495367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45983.974848495367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45983.974848495367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45983.974848495367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45983.974848495367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45983.974848495367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45983.974848495367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45983.974848495367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45983.974848495367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45983.974848495367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45983.974848495367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45983.974848495367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45983.974848495367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45983.974848495367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45983.974848495367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45983.974848495367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45983.974848495367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45983.974848495367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4">IFERROR(NOW()-F194,"")</f>
        <v>45983.974848495367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45983.974848495367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45983.974848495367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45983.974848495367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45983.974848495367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45983.974848495367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45983.974848495367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45983.974848495367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45983.974848495367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45983.974848495367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45983.974848495367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45983.974848495367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45983.974848495367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45983.974848495367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45983.974848495367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45983.974848495367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45983.974848495367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45983.974848495367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45983.974848495367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45983.974848495367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45983.974848495367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45983.974848495367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45983.974848495367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45983.974848495367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45983.974848495367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45983.974848495367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45983.974848495367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45983.974848495367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45983.974848495367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45983.974848495367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45983.974848495367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45983.974848495367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45983.974848495367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45983.974848495367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45983.974848495367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45983.974848495367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45983.974848495367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45983.974848495367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45983.974848495367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45983.974848495367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45983.974848495367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45983.974848495367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45983.974848495367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45983.974848495367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45983.974848495367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45983.974848495367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45983.974848495367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45983.974848495367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45983.974848495367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45983.974848495367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45983.974848495367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45983.974848495367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45983.974848495367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45983.974848495367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45983.974848495367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45983.974848495367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45983.974848495367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45983.974848495367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45983.974848495367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45983.974848495367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45983.974848495367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45983.974848495367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45983.974848495367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45983.974848495367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5">IFERROR(NOW()-F258,"")</f>
        <v>45983.974848495367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45983.974848495367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45983.974848495367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45983.974848495367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45983.974848495367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45983.974848495367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45983.974848495367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45983.974848495367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45983.974848495367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45983.974848495367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45983.974848495367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45983.974848495367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45983.974848495367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45983.974848495367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45983.974848495367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45983.974848495367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45983.974848495367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45983.974848495367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45983.974848495367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45983.974848495367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45983.974848495367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45983.974848495367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45983.974848495367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45983.974848495367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45983.974848495367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45983.974848495367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45983.974848495367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45983.974848495367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45983.974848495367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45983.974848495367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45983.974848495367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45983.974848495367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45983.974848495367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45983.974848495367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45983.974848495367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45983.974848495367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45983.974848495367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45983.974848495367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45983.974848495367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45983.974848495367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45983.974848495367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45983.974848495367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45983.974848495367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45983.974848495367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45983.974848495367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45983.974848495367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45983.974848495367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45983.974848495367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45983.974848495367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45983.974848495367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45983.974848495367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45983.974848495367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45983.974848495367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45983.974848495367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45983.974848495367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45983.974848495367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45983.974848495367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45983.974848495367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45983.974848495367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45983.974848495367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45983.974848495367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45983.974848495367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45983.974848495367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45983.974848495367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6">IFERROR(NOW()-F322,"")</f>
        <v>45983.974848495367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45983.974848495367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45983.974848495367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45983.974848495367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45983.974848495367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45983.974848495367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45983.974848495367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45983.974848495367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45983.974848495367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45983.974848495367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45983.974848495367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45983.974848495367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45983.974848495367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45983.974848495367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45983.974848495367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45983.974848495367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45983.974848495367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45983.974848495367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45983.974848495367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45983.974848495367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45983.974848495367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45983.974848495367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45983.974848495367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45983.974848495367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45983.974848495367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45983.974848495367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45983.974848495367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45983.974848495367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45983.974848495367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45983.974848495367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45983.974848495367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45983.974848495367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45983.974848495367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45983.974848495367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45983.974848495367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45983.974848495367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45983.974848495367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45983.974848495367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45983.974848495367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45983.974848495367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45983.974848495367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45983.974848495367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45983.974848495367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45983.974848495367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45983.974848495367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45983.974848495367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45983.974848495367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45983.974848495367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45983.974848495367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45983.974848495367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45983.974848495367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45983.974848495367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45983.974848495367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45983.974848495367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45983.974848495367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45983.974848495367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45983.974848495367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45983.974848495367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45983.974848495367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45983.974848495367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45983.974848495367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45983.974848495367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45983.974848495367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45983.974848495367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31" ca="1" si="7">IFERROR(NOW()-F386,"")</f>
        <v>45983.974848495367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45983.974848495367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45983.974848495367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45983.974848495367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45983.974848495367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45983.974848495367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45983.974848495367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45983.974848495367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45983.974848495367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45983.974848495367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45983.974848495367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45983.974848495367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45983.974848495367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45983.974848495367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45983.974848495367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45983.974848495367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45983.974848495367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45983.974848495367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45983.974848495367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45983.974848495367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45983.974848495367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45983.974848495367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45983.974848495367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45983.974848495367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45983.974848495367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45983.974848495367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45983.974848495367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45983.974848495367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45983.974848495367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45983.974848495367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45983.974848495367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45983.974848495367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45983.974848495367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45983.974848495367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45983.974848495367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45983.974848495367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45983.974848495367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45983.974848495367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45983.974848495367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45983.974848495367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45983.974848495367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45983.974848495367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45983.974848495367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45983.974848495367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45983.974848495367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45983.974848495367</v>
      </c>
      <c r="H431" s="95"/>
      <c r="I431" s="113" t="str">
        <f>IFERROR(VLOOKUP(D431,DB!A:F,6,0),"")</f>
        <v/>
      </c>
      <c r="J431" s="113" t="str">
        <f>IFERROR(VLOOKUP(D431,DB!A:G,7,0),"")</f>
        <v/>
      </c>
      <c r="K431" s="97"/>
      <c r="L431" s="91" t="str">
        <f>IFERROR(VLOOKUP(D431,DB!A:I,9,0),"")</f>
        <v/>
      </c>
    </row>
  </sheetData>
  <dataValidations count="2">
    <dataValidation allowBlank="1" showInputMessage="1" showErrorMessage="1" sqref="E1" xr:uid="{A4F81451-56CC-4543-9497-104C4E44EE4B}"/>
    <dataValidation type="list" allowBlank="1" showInputMessage="1" showErrorMessage="1" sqref="E2:E4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92.14278831017873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57.785971180550405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35.313737384254637</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6.4600452546292217</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2.6015498842534726</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15237</v>
      </c>
      <c r="E7" s="109" t="s">
        <v>39021</v>
      </c>
      <c r="F7" s="109" t="s">
        <v>39128</v>
      </c>
      <c r="G7" s="111" t="str">
        <f ca="1">IFERROR(NOW()-F7,"")</f>
        <v/>
      </c>
      <c r="H7" s="128">
        <v>45983.834201388891</v>
      </c>
      <c r="I7" s="109" t="str">
        <f>IFERROR(VLOOKUP(D7,DB!A:F,6,0),"")</f>
        <v>SCECO</v>
      </c>
      <c r="J7" s="109" t="str">
        <f>IFERROR(VLOOKUP(D7,DB!A:G,7,0),"")</f>
        <v>Dead</v>
      </c>
      <c r="K7" s="109" t="s">
        <v>39129</v>
      </c>
      <c r="L7" s="109" t="str">
        <f>IFERROR(VLOOKUP(D7,DB!A:I,9,0),"")</f>
        <v>Latis</v>
      </c>
    </row>
    <row r="8" spans="1:13">
      <c r="A8" s="109"/>
      <c r="B8" s="109" t="str">
        <f>IFERROR(VLOOKUP(D8,DB!A:K,11,0),"")</f>
        <v/>
      </c>
      <c r="C8" s="109"/>
      <c r="D8" s="109"/>
      <c r="E8" s="109"/>
      <c r="F8" s="109"/>
      <c r="G8" s="111">
        <f ca="1">IFERROR(NOW()-F8,"")</f>
        <v>45983.974848495367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45983.974848495367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45983.974848495367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45983.974848495367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45983.974848495367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45983.974848495367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45983.974848495367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45983.974848495367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45983.974848495367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45983.974848495367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45983.974848495367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45983.974848495367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45983.974848495367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45983.974848495367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45983.974848495367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45983.974848495367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45983.974848495367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45983.974848495367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45983.974848495367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45983.974848495367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45983.974848495367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45983.974848495367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45983.974848495367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45983.974848495367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45983.974848495367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45983.974848495367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45983.974848495367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45983.974848495367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45983.974848495367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45983.974848495367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45983.974848495367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45983.974848495367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45983.974848495367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45983.974848495367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45983.974848495367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45983.974848495367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45983.974848495367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45983.974848495367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45983.974848495367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45983.974848495367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45983.974848495367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45983.974848495367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45983.974848495367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45983.974848495367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45983.974848495367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45983.974848495367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45983.974848495367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45983.974848495367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45983.974848495367</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45983.974848495367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45983.974848495367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45983.974848495367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45983.974848495367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45983.974848495367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45983.974848495367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45983.974848495367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45983.974848495367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45983.974848495367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45983.974848495367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45983.974848495367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45983.974848495367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45983.974848495367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45983.974848495367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45983.974848495367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45983.974848495367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45983.974848495367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45983.974848495367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45983.974848495367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45983.974848495367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45983.974848495367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45983.974848495367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45983.974848495367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45983.974848495367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45983.974848495367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45983.974848495367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45983.974848495367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45983.974848495367</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2</v>
      </c>
      <c r="D2" s="119" t="s">
        <v>38968</v>
      </c>
      <c r="E2" s="109" t="s">
        <v>39021</v>
      </c>
      <c r="F2" s="121">
        <v>45983.943680555552</v>
      </c>
      <c r="G2" s="104">
        <f t="shared" ref="G2:G12" ca="1" si="0">IFERROR(NOW()-F2,"-")</f>
        <v>3.1167939814622514E-2</v>
      </c>
      <c r="H2" s="121">
        <v>45983.922696759262</v>
      </c>
      <c r="I2" s="119" t="str">
        <f>IFERROR(VLOOKUP(D2,DB!A:F,6,0),"")</f>
        <v>Generator-SG</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t="shared" ca="1" si="0"/>
        <v>45983.974848495367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45983.974848495367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45983.974848495367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45983.974848495367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45983.974848495367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45983.974848495367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45983.974848495367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45983.974848495367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45983.974848495367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45983.974848495367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45983.974848495367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45983.974848495367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45983.974848495367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45983.974848495367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45983.974848495367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45983.974848495367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45983.974848495367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45983.974848495367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45983.974848495367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45983.974848495367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45983.974848495367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45983.974848495367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45983.974848495367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45983.974848495367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45983.974848495367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45983.974848495367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45983.974848495367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45983.974848495367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45983.974848495367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45983.974848495367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45983.974848495367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45983.974848495367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45983.974848495367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45983.974848495367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45983.974848495367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45983.974848495367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45983.974848495367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45983.974848495367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45983.974848495367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45983.974848495367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45983.974848495367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45983.974848495367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45983.974848495367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45983.974848495367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45983.974848495367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45983.974848495367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45983.974848495367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45983.974848495367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45983.974848495367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45983.974848495367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45983.974848495367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45983.974848495367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45983.974848495367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45983.974848495367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45983.974848495367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45983.974848495367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45983.974848495367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45983.974848495367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45983.974848495367</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2025-11-22T20:25:49Z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