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767" documentId="120_S{2AC9BD13-BADA-5192-A53E-5A8FF88502F6}" xr6:coauthVersionLast="47" xr6:coauthVersionMax="47" xr10:uidLastSave="{D04584CA-18F8-4C1B-BC83-DCFB718513C1}"/>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B32" i="4"/>
  <c r="B33" i="4"/>
  <c r="B34" i="4"/>
  <c r="B35" i="4"/>
  <c r="G32" i="4"/>
  <c r="G33" i="4"/>
  <c r="G34" i="4"/>
  <c r="G35" i="4"/>
  <c r="I32" i="4"/>
  <c r="I33" i="4"/>
  <c r="I34" i="4"/>
  <c r="I35" i="4"/>
  <c r="J32" i="4"/>
  <c r="J33" i="4"/>
  <c r="J34" i="4"/>
  <c r="J35" i="4"/>
  <c r="L32" i="4"/>
  <c r="L33" i="4"/>
  <c r="L34" i="4"/>
  <c r="L35" i="4"/>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6"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28" i="4"/>
  <c r="L29" i="4"/>
  <c r="L30" i="4"/>
  <c r="L31" i="4"/>
  <c r="J28" i="4"/>
  <c r="J29" i="4"/>
  <c r="J30" i="4"/>
  <c r="J31" i="4"/>
  <c r="I28" i="4"/>
  <c r="I29" i="4"/>
  <c r="I30" i="4"/>
  <c r="I31" i="4"/>
  <c r="B28" i="4"/>
  <c r="B29" i="4"/>
  <c r="B30" i="4"/>
  <c r="B3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L25" i="4"/>
  <c r="L26" i="4"/>
  <c r="L27" i="4"/>
  <c r="J25" i="4"/>
  <c r="J26" i="4"/>
  <c r="J27" i="4"/>
  <c r="I25" i="4"/>
  <c r="I26" i="4"/>
  <c r="I27" i="4"/>
  <c r="B25" i="4"/>
  <c r="B26" i="4"/>
  <c r="B27" i="4"/>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2" i="9"/>
  <c r="B3" i="9"/>
  <c r="B4" i="9"/>
  <c r="B5" i="9"/>
  <c r="B6" i="9"/>
  <c r="B7" i="9"/>
  <c r="B8" i="9"/>
  <c r="B9" i="9"/>
  <c r="G2" i="9"/>
  <c r="G3" i="9"/>
  <c r="G4" i="9"/>
  <c r="G5" i="9"/>
  <c r="G6" i="9"/>
  <c r="G7" i="9"/>
  <c r="G8" i="9"/>
  <c r="G9" i="9"/>
  <c r="I2" i="9"/>
  <c r="I3" i="9"/>
  <c r="I4" i="9"/>
  <c r="I5" i="9"/>
  <c r="I6" i="9"/>
  <c r="I7" i="9"/>
  <c r="I8" i="9"/>
  <c r="I9" i="9"/>
  <c r="L2" i="9"/>
  <c r="L3" i="9"/>
  <c r="L4" i="9"/>
  <c r="L5" i="9"/>
  <c r="L6" i="9"/>
  <c r="L7" i="9"/>
  <c r="L8" i="9"/>
  <c r="L9" i="9"/>
  <c r="J2" i="9"/>
  <c r="J3" i="9"/>
  <c r="J4" i="9"/>
  <c r="J5" i="9"/>
  <c r="J6" i="9"/>
  <c r="J7" i="9"/>
  <c r="J8" i="9"/>
  <c r="J9"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<sst xmlns="http://schemas.openxmlformats.org/spreadsheetml/2006/main" count="180286" uniqueCount="39125">
  <si>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</si>
  <si>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</si>
  <si>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</si>
  <si>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</si>
  <si>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</si>
  <si>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</si>
  <si>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</si>
  <si>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</si>
  <si>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</si>
  <si>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</si>
  <si>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</si>
  <si>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</si>
  <si>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</si>
  <si>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</si>
  <si>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</si>
  <si>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</si>
  <si>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</si>
  <si>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</si>
  <si>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</si>
  <si>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</si>
  <si>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</si>
  <si>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</si>
  <si>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</si>
  <si>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</si>
  <si>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</si>
  <si>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</si>
  <si>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</si>
  <si>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</si>
  <si>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</si>
  <si>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</si>
  <si>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</si>
  <si>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</si>
  <si>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</si>
  <si>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</si>
  <si>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</si>
  <si>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</si>
  <si>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</si>
  <si>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</si>
  <si>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</si>
  <si>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</si>
  <si>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</si>
  <si>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</si>
  <si>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</si>
  <si>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</si>
  <si>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</si>
  <si>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</si>
  <si>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</si>
  <si>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</si>
  <si>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</si>
  <si>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</si>
  <si>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</si>
  <si>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</si>
  <si>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</si>
  <si>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</si>
  <si>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</si>
  <si>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</si>
  <si>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</si>
  <si>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</si>
  <si>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</si>
  <si>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</si>
  <si>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</si>
  <si>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</si>
  <si>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</si>
  <si>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</si>
  <si>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</si>
  <si>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</si>
  <si>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</si>
  <si>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</si>
  <si>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</si>
  <si>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</si>
  <si>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</si>
  <si>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</si>
  <si>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</si>
  <si>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</si>
  <si>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</si>
  <si>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</si>
  <si>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</si>
  <si>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</si>
  <si>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</si>
  <si>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</si>
  <si>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</si>
  <si>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</si>
  <si>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</si>
  <si>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</si>
  <si>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</si>
  <si>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</si>
  <si>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</si>
  <si>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</si>
  <si>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</si>
  <si>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</si>
  <si>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</si>
  <si>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</si>
  <si>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</si>
  <si>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</si>
  <si>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</si>
  <si>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</si>
  <si>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</si>
  <si>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</si>
  <si>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</si>
  <si>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</si>
  <si>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</si>
  <si>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</si>
  <si>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</si>
  <si>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</si>
  <si>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</si>
  <si>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</si>
  <si>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</si>
  <si>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</si>
  <si>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</si>
  <si>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</si>
  <si>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</si>
  <si>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</si>
  <si>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</si>
  <si>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</si>
  <si>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</si>
  <si>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</si>
  <si>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</si>
  <si>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</si>
  <si>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</si>
  <si>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</si>
  <si>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</si>
  <si>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</si>
  <si>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</si>
  <si>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</si>
  <si>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</si>
  <si>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</si>
  <si>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</si>
  <si>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</si>
  <si>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</si>
  <si>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</si>
  <si>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</si>
  <si>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</si>
  <si>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</si>
  <si>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</si>
  <si>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</si>
  <si>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</si>
  <si>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</si>
  <si>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</si>
  <si>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</si>
  <si>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</si>
  <si>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</si>
  <si>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</si>
  <si>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</si>
  <si>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</si>
  <si>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</si>
  <si>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</si>
  <si>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</si>
  <si>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</si>
  <si>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</si>
  <si>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</si>
  <si>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</si>
  <si>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</si>
  <si>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</si>
  <si>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</si>
  <si>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</si>
  <si>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</si>
  <si>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</si>
  <si>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</si>
  <si>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</si>
  <si>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</si>
  <si>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</si>
  <si>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</si>
  <si>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</si>
  <si>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</si>
  <si>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</si>
  <si>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</si>
  <si>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</si>
  <si>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</si>
  <si>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</si>
  <si>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</si>
  <si>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</si>
  <si>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</si>
  <si>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</si>
  <si>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</si>
  <si>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</si>
  <si>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</si>
  <si>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</si>
  <si>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</si>
  <si>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</si>
  <si>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</si>
  <si>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</si>
  <si>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</si>
  <si>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</si>
  <si>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</si>
  <si>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</si>
  <si>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</si>
  <si>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</si>
  <si>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</si>
  <si>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</si>
  <si>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</si>
  <si>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</si>
  <si>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</si>
  <si>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</si>
  <si>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</si>
  <si>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</si>
  <si>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</si>
  <si>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</si>
  <si>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</si>
  <si>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</si>
  <si>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</si>
  <si>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</si>
  <si>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</si>
  <si>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</si>
  <si>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</si>
  <si>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</si>
  <si>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</si>
  <si>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</si>
  <si>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</si>
  <si>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</si>
  <si>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</si>
  <si>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</si>
  <si>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</si>
  <si>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</si>
  <si>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</si>
  <si>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</si>
  <si>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</si>
  <si>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</si>
  <si>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</si>
  <si>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</si>
  <si>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</si>
  <si>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</si>
  <si>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</si>
  <si>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</si>
  <si>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</si>
  <si>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</si>
  <si>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</si>
  <si>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</si>
  <si>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</si>
  <si>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</si>
  <si>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</si>
  <si>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</si>
  <si>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</si>
  <si>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</si>
  <si>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</si>
  <si>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</si>
  <si>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</si>
  <si>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</si>
  <si>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</si>
  <si>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</si>
  <si>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</si>
  <si>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</si>
  <si>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</si>
  <si>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</si>
  <si>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</si>
  <si>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</si>
  <si>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</si>
  <si>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</si>
  <si>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</si>
  <si>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</si>
  <si>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</si>
  <si>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</si>
  <si>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</si>
  <si>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</si>
  <si>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</si>
  <si>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</si>
  <si>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</si>
  <si>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</si>
  <si>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</si>
  <si>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</si>
  <si>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</si>
  <si>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</si>
  <si>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</si>
  <si>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</si>
  <si>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</si>
  <si>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</si>
  <si>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</si>
  <si>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</si>
  <si>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</si>
  <si>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</si>
  <si>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</si>
  <si>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</si>
  <si>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</si>
  <si>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</si>
  <si>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</si>
  <si>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</si>
  <si>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</si>
  <si>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</si>
  <si>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</si>
  <si>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</si>
  <si>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</si>
  <si>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</si>
  <si>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</si>
  <si>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</si>
  <si>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</si>
  <si>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</si>
  <si>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</si>
  <si>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</si>
  <si>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</si>
  <si>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</si>
  <si>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</si>
  <si>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</si>
  <si>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</si>
  <si>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</si>
  <si>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</si>
  <si>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</si>
  <si>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</si>
  <si>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</si>
  <si>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</si>
  <si>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</si>
  <si>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</si>
  <si>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</si>
  <si>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</si>
  <si>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</si>
  <si>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</si>
  <si>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</si>
  <si>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</si>
  <si>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</si>
  <si>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</si>
  <si>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</si>
  <si>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</si>
  <si>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</si>
  <si>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</si>
  <si>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</si>
  <si>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</si>
  <si>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</si>
  <si>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</si>
  <si>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</si>
  <si>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</si>
  <si>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</si>
  <si>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</si>
  <si>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</si>
  <si>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</si>
  <si>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</si>
  <si>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</si>
  <si>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</si>
  <si>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</si>
  <si>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</si>
  <si>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</si>
  <si>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</si>
  <si>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</si>
  <si>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</si>
  <si>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</si>
  <si>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</si>
  <si>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</si>
  <si>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</si>
  <si>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</si>
  <si>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</si>
  <si>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</si>
  <si>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</si>
  <si>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</si>
  <si>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</si>
  <si>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</si>
  <si>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</si>
  <si>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</si>
  <si>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</si>
  <si>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</si>
  <si>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</si>
  <si>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</si>
  <si>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</si>
  <si>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</si>
  <si>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</si>
  <si>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</si>
  <si>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</si>
  <si>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</si>
  <si>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</si>
  <si>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</si>
  <si>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</si>
  <si>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</si>
  <si>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</si>
  <si>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</si>
  <si>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</si>
  <si>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</si>
  <si>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</si>
  <si>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</si>
  <si>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</si>
  <si>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</si>
  <si>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</si>
  <si>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</si>
  <si>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</si>
  <si>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</si>
  <si>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</si>
  <si>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</si>
  <si>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</si>
  <si>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</si>
  <si>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</si>
  <si>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</si>
  <si>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</si>
  <si>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</si>
  <si>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</si>
  <si>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</si>
  <si>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</si>
  <si>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</si>
  <si>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</si>
  <si>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</si>
  <si>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</si>
  <si>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</si>
  <si>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</si>
  <si>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</si>
  <si>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</si>
  <si>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</si>
  <si>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</si>
  <si>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</si>
  <si>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</si>
  <si>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</si>
  <si>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</si>
  <si>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</si>
  <si>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</si>
  <si>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</si>
  <si>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</si>
  <si>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</si>
  <si>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</si>
  <si>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</si>
  <si>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</si>
  <si>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</si>
  <si>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</si>
  <si>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</si>
  <si>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</si>
  <si>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</si>
  <si>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</si>
  <si>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</si>
  <si>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</si>
  <si>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</si>
  <si>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</si>
  <si>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</si>
  <si>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</si>
  <si>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</si>
  <si>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</si>
  <si>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</si>
  <si>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</si>
  <si>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</si>
  <si>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</si>
  <si>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</si>
  <si>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</si>
  <si>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</si>
  <si>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</si>
  <si>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</si>
  <si>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</si>
  <si>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</si>
  <si>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</si>
  <si>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</si>
  <si>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</si>
  <si>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</si>
  <si>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</si>
  <si>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</si>
  <si>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</si>
  <si>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</si>
  <si>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</si>
  <si>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</si>
  <si>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</si>
  <si>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</si>
  <si>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</si>
  <si>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</si>
  <si>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</si>
  <si>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</si>
  <si>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</si>
  <si>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</si>
  <si>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</si>
  <si>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</si>
  <si>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</si>
  <si>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</si>
  <si>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</si>
  <si>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</si>
  <si>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</si>
  <si>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</si>
  <si>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</si>
  <si>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</si>
  <si>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</si>
  <si>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</si>
  <si>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</si>
  <si>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</si>
  <si>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</si>
  <si>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</si>
  <si>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</si>
  <si>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</si>
  <si>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</si>
  <si>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</si>
  <si>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</si>
  <si>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</si>
  <si>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</si>
  <si>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</si>
  <si>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</si>
  <si>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</si>
  <si>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</si>
  <si>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</si>
  <si>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</si>
  <si>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</si>
  <si>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</si>
  <si>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</si>
  <si>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</si>
  <si>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</si>
  <si>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</si>
  <si>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</si>
  <si>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</si>
  <si>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</si>
  <si>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</si>
  <si>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</si>
  <si>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</si>
  <si>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</si>
  <si>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</si>
  <si>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</si>
  <si>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</si>
  <si>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</si>
  <si>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</si>
  <si>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</si>
  <si>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</si>
  <si>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</si>
  <si>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</si>
  <si>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</si>
  <si>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</si>
  <si>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</si>
  <si>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</si>
  <si>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</si>
  <si>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</si>
  <si>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</si>
  <si>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</si>
  <si>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</si>
  <si>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</si>
  <si>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</si>
  <si>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</si>
  <si>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</si>
  <si>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</si>
  <si>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</si>
  <si>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</si>
  <si>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</si>
  <si>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</si>
  <si>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</si>
  <si>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</si>
  <si>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</si>
  <si>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</si>
  <si>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</si>
  <si>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</si>
  <si>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</si>
  <si>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</si>
  <si>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</si>
  <si>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</si>
  <si>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</si>
  <si>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</si>
  <si>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</si>
  <si>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</si>
  <si>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</si>
  <si>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</si>
  <si>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</si>
  <si>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</si>
  <si>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</si>
  <si>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</si>
  <si>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</si>
  <si>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</si>
  <si>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</si>
  <si>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</si>
  <si>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</si>
  <si>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</si>
  <si>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</si>
  <si>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</si>
  <si>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</si>
  <si>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</si>
  <si>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</si>
  <si>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</si>
  <si>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</si>
  <si>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</si>
  <si>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</si>
  <si>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</si>
  <si>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</si>
  <si>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</si>
  <si>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</si>
  <si>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</si>
  <si>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</si>
  <si>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</si>
  <si>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</si>
  <si>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</si>
  <si>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</si>
  <si>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</si>
  <si>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</si>
  <si>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</si>
  <si>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</si>
  <si>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</si>
  <si>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</si>
  <si>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</si>
  <si>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</si>
  <si>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</si>
  <si>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</si>
  <si>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</si>
  <si>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</si>
  <si>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</si>
  <si>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</si>
  <si>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</si>
  <si>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</si>
  <si>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</si>
  <si>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</si>
  <si>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</si>
  <si>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</si>
  <si>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</si>
  <si>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</si>
  <si>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</si>
  <si>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</si>
  <si>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</si>
  <si>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</si>
  <si>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</si>
  <si>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</si>
  <si>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</si>
  <si>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</si>
  <si>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</si>
  <si>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</si>
  <si>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</si>
  <si>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</si>
  <si>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</si>
  <si>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</si>
  <si>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</si>
  <si>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</si>
  <si>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</si>
  <si>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</si>
  <si>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</si>
  <si>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</si>
  <si>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</si>
  <si>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</si>
  <si>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</si>
  <si>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</si>
  <si>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</si>
  <si>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</si>
  <si>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</si>
  <si>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</si>
  <si>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</si>
  <si>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</si>
  <si>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</si>
  <si>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</si>
  <si>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</si>
  <si>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</si>
  <si>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</si>
  <si>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</si>
  <si>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</si>
  <si>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</si>
  <si>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</si>
  <si>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</si>
  <si>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</si>
  <si>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</si>
  <si>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</si>
  <si>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</si>
  <si>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</si>
  <si>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</si>
  <si>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</si>
  <si>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</si>
  <si>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</si>
  <si>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</si>
  <si>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</si>
  <si>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</si>
  <si>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</si>
  <si>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</si>
  <si>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</si>
  <si>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</si>
  <si>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</si>
  <si>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</si>
  <si>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</si>
  <si>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</si>
  <si>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</si>
  <si>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</si>
  <si>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</si>
  <si>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</si>
  <si>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</si>
  <si>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</si>
  <si>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</si>
  <si>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</si>
  <si>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</si>
  <si>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</si>
  <si>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</si>
  <si>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</si>
  <si>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</si>
  <si>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</si>
  <si>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</si>
  <si>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</si>
  <si>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</si>
  <si>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</si>
  <si>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</si>
  <si>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</si>
  <si>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</si>
  <si>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</si>
  <si>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</si>
  <si>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</si>
  <si>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</si>
  <si>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</si>
  <si>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</si>
  <si>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</si>
  <si>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</si>
  <si>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</si>
  <si>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</si>
  <si>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</si>
  <si>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</si>
  <si>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</si>
  <si>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</si>
  <si>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</si>
  <si>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</si>
  <si>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</si>
  <si>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</si>
  <si>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</si>
  <si>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</si>
  <si>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</si>
  <si>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</si>
  <si>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</si>
  <si>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</si>
  <si>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</si>
  <si>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</si>
  <si>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</si>
  <si>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</si>
  <si>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</si>
  <si>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</si>
  <si>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</si>
  <si>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</si>
  <si>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</si>
  <si>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</si>
  <si>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</si>
  <si>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</si>
  <si>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</si>
  <si>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</si>
  <si>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</si>
  <si>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</si>
  <si>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</si>
  <si>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</si>
  <si>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</si>
  <si>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</si>
  <si>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</si>
  <si>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</si>
  <si>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</si>
  <si>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</si>
  <si>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</si>
  <si>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</si>
  <si>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</si>
  <si>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</si>
  <si>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</si>
  <si>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</si>
  <si>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</si>
  <si>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</si>
  <si>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</si>
  <si>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</si>
  <si>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</si>
  <si>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</si>
  <si>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</si>
  <si>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</si>
  <si>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</si>
  <si>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</si>
  <si>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</si>
  <si>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</si>
  <si>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</si>
  <si>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</si>
  <si>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</si>
  <si>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</si>
  <si>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</si>
  <si>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</si>
  <si>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</si>
  <si>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</si>
  <si>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</si>
  <si>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</si>
  <si>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</si>
  <si>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</si>
  <si>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</si>
  <si>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</si>
  <si>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</si>
  <si>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</si>
  <si>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</si>
  <si>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</si>
  <si>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</si>
  <si>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</si>
  <si>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</si>
  <si>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</si>
  <si>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</si>
  <si>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</si>
  <si>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</si>
  <si>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</si>
  <si>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</si>
  <si>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</si>
  <si>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</si>
  <si>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</si>
  <si>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</si>
  <si>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</si>
  <si>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</si>
  <si>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</si>
  <si>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</si>
  <si>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</si>
  <si>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</si>
  <si>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</si>
  <si>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</si>
  <si>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</si>
  <si>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</si>
  <si>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</si>
  <si>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</si>
  <si>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</si>
  <si>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</si>
  <si>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</si>
  <si>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</si>
  <si>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</si>
  <si>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</si>
  <si>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</si>
  <si>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</si>
  <si>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</si>
  <si>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</si>
  <si>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</si>
  <si>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</si>
  <si>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</si>
  <si>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</si>
  <si>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</si>
  <si>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</si>
  <si>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</si>
  <si>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</si>
  <si>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</si>
  <si>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</si>
  <si>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</si>
  <si>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</si>
  <si>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</si>
  <si>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</si>
  <si>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</si>
  <si>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</si>
  <si>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</si>
  <si>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</si>
  <si>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</si>
  <si>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</si>
  <si>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</si>
  <si>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</si>
  <si>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</si>
  <si>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</si>
  <si>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</si>
  <si>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</si>
  <si>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</si>
  <si>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</si>
  <si>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</si>
  <si>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</si>
  <si>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</si>
  <si>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</si>
  <si>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</si>
  <si>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</si>
  <si>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</si>
  <si>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</si>
  <si>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</si>
  <si>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</si>
  <si>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</si>
  <si>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</si>
  <si>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</si>
  <si>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</si>
  <si>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</si>
  <si>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</si>
  <si>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</si>
  <si>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</si>
  <si>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</si>
  <si>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</si>
  <si>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</si>
  <si>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</si>
  <si>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</si>
  <si>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</si>
  <si>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</si>
  <si>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</si>
  <si>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</si>
  <si>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</si>
  <si>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</si>
  <si>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</si>
  <si>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</si>
  <si>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</si>
  <si>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</si>
  <si>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</si>
  <si>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</si>
  <si>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</si>
  <si>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</si>
  <si>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</si>
  <si>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</si>
  <si>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</si>
  <si>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</si>
  <si>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</si>
  <si>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</si>
  <si>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</si>
  <si>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</si>
  <si>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</si>
  <si>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</si>
  <si>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</si>
  <si>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</si>
  <si>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</si>
  <si>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</si>
  <si>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</si>
  <si>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</si>
  <si>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</si>
  <si>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</si>
  <si>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</si>
  <si>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</si>
  <si>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</si>
  <si>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</si>
  <si>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</si>
  <si>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</si>
  <si>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</si>
  <si>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</si>
  <si>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</si>
  <si>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</si>
  <si>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</si>
  <si>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</si>
  <si>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</si>
  <si>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</si>
  <si>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</si>
  <si>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</si>
  <si>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</si>
  <si>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</si>
  <si>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</si>
  <si>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</si>
  <si>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</si>
  <si>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</si>
  <si>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</si>
  <si>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</si>
  <si>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</si>
  <si>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</si>
  <si>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</si>
  <si>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</si>
  <si>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</si>
  <si>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</si>
  <si>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</si>
  <si>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</si>
  <si>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</si>
  <si>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</si>
  <si>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</si>
  <si>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</si>
  <si>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</si>
  <si>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</si>
  <si>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</si>
  <si>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</si>
  <si>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</si>
  <si>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</si>
  <si>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</si>
  <si>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</si>
  <si>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</si>
  <si>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</si>
  <si>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</si>
  <si>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</si>
  <si>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</si>
  <si>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</si>
  <si>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</si>
  <si>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</si>
  <si>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</si>
  <si>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</si>
  <si>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</si>
  <si>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</si>
  <si>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</si>
  <si>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</si>
  <si>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</si>
  <si>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</si>
  <si>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</si>
  <si>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</si>
  <si>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</si>
  <si>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</si>
  <si>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</si>
  <si>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</si>
  <si>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</si>
  <si>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</si>
  <si>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</si>
  <si>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</si>
  <si>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</si>
  <si>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</si>
  <si>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</si>
  <si>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</si>
  <si>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</si>
  <si>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</si>
  <si>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</si>
  <si>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</si>
  <si>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</si>
  <si>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</si>
  <si>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</si>
  <si>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</si>
  <si>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</si>
  <si>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</si>
  <si>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</si>
  <si>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</si>
  <si>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</si>
  <si>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</si>
  <si>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</si>
  <si>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</si>
  <si>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</si>
  <si>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</si>
  <si>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</si>
  <si>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</si>
  <si>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</si>
  <si>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</si>
  <si>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</si>
  <si>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</si>
  <si>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</si>
  <si>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</si>
  <si>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</si>
  <si>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</si>
  <si>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</si>
  <si>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</si>
  <si>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</si>
  <si>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</si>
  <si>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</si>
  <si>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</si>
  <si>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</si>
  <si>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</si>
  <si>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</si>
  <si>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</si>
  <si>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</si>
  <si>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</si>
  <si>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</si>
  <si>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</si>
  <si>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</si>
  <si>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</si>
  <si>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</si>
  <si>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</si>
  <si>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</si>
  <si>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</si>
  <si>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</si>
  <si>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</si>
  <si>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</si>
  <si>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</si>
  <si>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</si>
  <si>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</si>
  <si>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</si>
  <si>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</si>
  <si>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</si>
  <si>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</si>
  <si>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</si>
  <si>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</si>
  <si>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</si>
  <si>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</si>
  <si>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</si>
  <si>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</si>
  <si>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</si>
  <si>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</si>
  <si>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</si>
  <si>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</si>
  <si>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</si>
  <si>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</si>
  <si>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</si>
  <si>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</si>
  <si>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</si>
  <si>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</si>
  <si>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</si>
  <si>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</si>
  <si>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</si>
  <si>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</si>
  <si>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</si>
  <si>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</si>
  <si>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</si>
  <si>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</si>
  <si>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</si>
  <si>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</si>
  <si>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</si>
  <si>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</si>
  <si>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</si>
  <si>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</si>
  <si>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</si>
  <si>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</si>
  <si>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</si>
  <si>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</si>
  <si>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</si>
  <si>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</si>
  <si>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</si>
  <si>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</si>
  <si>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</si>
  <si>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</si>
  <si>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</si>
  <si>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</si>
  <si>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</si>
  <si>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</si>
  <si>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</si>
  <si>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</si>
  <si>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</si>
  <si>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</si>
  <si>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</si>
  <si>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</si>
  <si>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</si>
  <si>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</si>
  <si>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</si>
  <si>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</si>
  <si>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</si>
  <si>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</si>
  <si>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</si>
  <si>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</si>
  <si>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</si>
  <si>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</si>
  <si>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</si>
  <si>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</si>
  <si>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</si>
  <si>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</si>
  <si>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</si>
  <si>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</si>
  <si>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</si>
  <si>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</si>
  <si>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</si>
  <si>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</si>
  <si>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</si>
  <si>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</si>
  <si>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</si>
  <si>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</si>
  <si>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</si>
  <si>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</si>
  <si>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</si>
  <si>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</si>
  <si>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</si>
  <si>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</si>
  <si>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</si>
  <si>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</si>
  <si>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</si>
  <si>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</si>
  <si>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</si>
  <si>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</si>
  <si>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</si>
  <si>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</si>
  <si>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</si>
  <si>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</si>
  <si>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</si>
  <si>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</si>
  <si>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</si>
  <si>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</si>
  <si>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</si>
  <si>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</si>
  <si>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</si>
  <si>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</si>
  <si>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</si>
  <si>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</si>
  <si>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</si>
  <si>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</si>
  <si>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</si>
  <si>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</si>
  <si>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</si>
  <si>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</si>
  <si>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</si>
  <si>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</si>
  <si>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</si>
  <si>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</si>
  <si>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</si>
  <si>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</si>
  <si>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</si>
  <si>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</si>
  <si>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</si>
  <si>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</si>
  <si>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</si>
  <si>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</si>
  <si>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</si>
  <si>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</si>
  <si>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</si>
  <si>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</si>
  <si>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</si>
  <si>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</si>
  <si>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</si>
  <si>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</si>
  <si>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</si>
  <si>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</si>
  <si>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</si>
  <si>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</si>
  <si>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</si>
  <si>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</si>
  <si>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</si>
  <si>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</si>
  <si>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</si>
  <si>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</si>
  <si>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</si>
  <si>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</si>
  <si>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</si>
  <si>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</si>
  <si>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</si>
  <si>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</si>
  <si>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</si>
  <si>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</si>
  <si>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</si>
  <si>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</si>
  <si>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</si>
  <si>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</si>
  <si>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</si>
  <si>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</si>
  <si>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</si>
  <si>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</si>
  <si>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</si>
  <si>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</si>
  <si>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</si>
  <si>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</si>
  <si>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</si>
  <si>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</si>
  <si>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</si>
  <si>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</si>
  <si>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</si>
  <si>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</si>
  <si>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</si>
  <si>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</si>
  <si>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</si>
  <si>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</si>
  <si>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</si>
  <si>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</si>
  <si>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</si>
  <si>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</si>
  <si>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</si>
  <si>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</si>
  <si>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</si>
  <si>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</si>
  <si>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</si>
  <si>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</si>
  <si>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</si>
  <si>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</si>
  <si>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</si>
  <si>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</si>
  <si>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</si>
  <si>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</si>
  <si>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</si>
  <si>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</si>
  <si>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</si>
  <si>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</si>
  <si>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</si>
  <si>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</si>
  <si>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</si>
  <si>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</si>
  <si>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</si>
  <si>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</si>
  <si>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</si>
  <si>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</si>
  <si>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</si>
  <si>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</si>
  <si>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</si>
  <si>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</si>
  <si>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</si>
  <si>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</si>
  <si>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</si>
  <si>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</si>
  <si>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</si>
  <si>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</si>
  <si>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</si>
  <si>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</si>
  <si>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</si>
  <si>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</si>
  <si>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</si>
  <si>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</si>
  <si>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</si>
  <si>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</si>
  <si>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</si>
  <si>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</si>
  <si>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</si>
  <si>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</si>
  <si>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</si>
  <si>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</si>
  <si>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</si>
  <si>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</si>
  <si>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</si>
  <si>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</si>
  <si>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</si>
  <si>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</si>
  <si>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</si>
  <si>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</si>
  <si>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</si>
  <si>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</si>
  <si>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</si>
  <si>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</si>
  <si>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</si>
  <si>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</si>
  <si>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</si>
  <si>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</si>
  <si>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</si>
  <si>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</si>
  <si>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</si>
  <si>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</si>
  <si>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</si>
  <si>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</si>
  <si>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</si>
  <si>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</si>
  <si>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</si>
  <si>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</si>
  <si>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</si>
  <si>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</si>
  <si>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</si>
  <si>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</si>
  <si>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</si>
  <si>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</si>
  <si>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</si>
  <si>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</si>
  <si>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</si>
  <si>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</si>
  <si>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</si>
  <si>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</si>
  <si>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</si>
  <si>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</si>
  <si>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</si>
  <si>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</si>
  <si>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</si>
  <si>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</si>
  <si>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</si>
  <si>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</si>
  <si>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</si>
  <si>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</si>
  <si>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</si>
  <si>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</si>
  <si>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</si>
  <si>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</si>
  <si>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</si>
  <si>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</si>
  <si>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</si>
  <si>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</si>
  <si>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</si>
  <si>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</si>
  <si>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</si>
  <si>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</si>
  <si>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</si>
  <si>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</si>
  <si>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</si>
  <si>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</si>
  <si>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</si>
  <si>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</si>
  <si>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</si>
  <si>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</si>
  <si>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</si>
  <si>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</si>
  <si>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</si>
  <si>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</si>
  <si>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</si>
  <si>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</si>
  <si>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</si>
  <si>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</si>
  <si>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</si>
  <si>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</si>
  <si>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</si>
  <si>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</si>
  <si>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</si>
  <si>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</si>
  <si>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</si>
  <si>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</si>
  <si>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</si>
  <si>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</si>
  <si>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</si>
  <si>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</si>
  <si>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</si>
  <si>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</si>
  <si>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</si>
  <si>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</si>
  <si>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</si>
  <si>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</si>
  <si>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</si>
  <si>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</si>
  <si>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</si>
  <si>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</si>
  <si>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</si>
  <si>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</si>
  <si>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</si>
  <si>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</si>
  <si>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</si>
  <si>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</si>
  <si>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</si>
  <si>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</si>
  <si>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</si>
  <si>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</si>
  <si>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</si>
  <si>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</si>
  <si>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</si>
  <si>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</si>
  <si>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</si>
  <si>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</si>
  <si>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</si>
  <si>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</si>
  <si>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</si>
  <si>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</si>
  <si>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</si>
  <si>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</si>
  <si>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</si>
  <si>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</si>
  <si>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</si>
  <si>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</si>
  <si>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</si>
  <si>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</si>
  <si>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</si>
  <si>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</si>
  <si>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</si>
  <si>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</si>
  <si>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</si>
  <si>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</si>
  <si>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</si>
  <si>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</si>
  <si>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</si>
  <si>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</si>
  <si>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</si>
  <si>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</si>
  <si>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</si>
  <si>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</si>
  <si>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</si>
  <si>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</si>
  <si>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</si>
  <si>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</si>
  <si>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</si>
  <si>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</si>
  <si>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</si>
  <si>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</si>
  <si>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</si>
  <si>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</si>
  <si>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</si>
  <si>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</si>
  <si>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</si>
  <si>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</si>
  <si>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</si>
  <si>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</si>
  <si>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</si>
  <si>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</si>
  <si>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</si>
  <si>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</si>
  <si>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</si>
  <si>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</si>
  <si>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</si>
  <si>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</si>
  <si>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</si>
  <si>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</si>
  <si>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</si>
  <si>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</si>
  <si>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</si>
  <si>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</si>
  <si>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</si>
  <si>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</si>
  <si>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</si>
  <si>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</si>
  <si>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</si>
  <si>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</si>
  <si>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</si>
  <si>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</si>
  <si>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</si>
  <si>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</si>
  <si>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</si>
  <si>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</si>
  <si>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</si>
  <si>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</si>
  <si>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</si>
  <si>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</si>
  <si>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</si>
  <si>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</si>
  <si>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</si>
  <si>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</si>
  <si>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</si>
  <si>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</si>
  <si>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</si>
  <si>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</si>
  <si>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</si>
  <si>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</si>
  <si>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</si>
  <si>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</si>
  <si>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</si>
  <si>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</si>
  <si>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</si>
  <si>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</si>
  <si>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</si>
  <si>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</si>
  <si>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</si>
  <si>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</si>
  <si>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</si>
  <si>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</si>
  <si>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</si>
  <si>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</si>
  <si>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</si>
  <si>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</si>
  <si>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</si>
  <si>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</si>
  <si>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</si>
  <si>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</si>
  <si>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</si>
  <si>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</si>
  <si>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</si>
  <si>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</si>
  <si>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</si>
  <si>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</si>
  <si>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</si>
  <si>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</si>
  <si>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</si>
  <si>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</si>
  <si>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</si>
  <si>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</si>
  <si>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</si>
  <si>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</si>
  <si>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</si>
  <si>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</si>
  <si>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</si>
  <si>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</si>
  <si>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</si>
  <si>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</si>
  <si>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</si>
  <si>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</si>
  <si>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</si>
  <si>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</si>
  <si>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</si>
  <si>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</si>
  <si>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</si>
  <si>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</si>
  <si>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</si>
  <si>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</si>
  <si>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</si>
  <si>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</si>
  <si>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</si>
  <si>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</si>
  <si>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</si>
  <si>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</si>
  <si>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</si>
  <si>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</si>
  <si>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</si>
  <si>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</si>
  <si>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</si>
  <si>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</si>
  <si>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</si>
  <si>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</si>
  <si>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</si>
  <si>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</si>
  <si>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</si>
  <si>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</si>
  <si>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</si>
  <si>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</si>
  <si>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</si>
  <si>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</si>
  <si>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</si>
  <si>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</si>
  <si>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</si>
  <si>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</si>
  <si>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</si>
  <si>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</si>
  <si>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</si>
  <si>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</si>
  <si>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</si>
  <si>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</si>
  <si>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</si>
  <si>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</si>
  <si>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</si>
  <si>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</si>
  <si>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</si>
  <si>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</si>
  <si>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</si>
  <si>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</si>
  <si>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</si>
  <si>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</si>
  <si>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</si>
  <si>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</si>
  <si>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</si>
  <si>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</si>
  <si>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</si>
  <si>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</si>
  <si>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</si>
  <si>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</si>
  <si>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</si>
  <si>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</si>
  <si>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</si>
  <si>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</si>
  <si>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</si>
  <si>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</si>
  <si>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</si>
  <si>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</si>
  <si>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</si>
  <si>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</si>
  <si>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</si>
  <si>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</si>
  <si>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</si>
  <si>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</si>
  <si>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</si>
  <si>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</si>
  <si>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</si>
  <si>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</si>
  <si>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</si>
  <si>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</si>
  <si>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</si>
  <si>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</si>
  <si>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</si>
  <si>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</si>
  <si>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</si>
  <si>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</si>
  <si>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</si>
  <si>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</si>
  <si>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</si>
  <si>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</si>
  <si>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</si>
  <si>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</si>
  <si>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</si>
  <si>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</si>
  <si>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</si>
  <si>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</si>
  <si>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</si>
  <si>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</si>
  <si>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</si>
  <si>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</si>
  <si>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</si>
  <si>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</si>
  <si>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</si>
  <si>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</si>
  <si>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</si>
  <si>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</si>
  <si>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</si>
  <si>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</si>
  <si>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</si>
  <si>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</si>
  <si>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</si>
  <si>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</si>
  <si>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</si>
  <si>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</si>
  <si>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</si>
  <si>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</si>
  <si>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</si>
  <si>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</si>
  <si>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</si>
  <si>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</si>
  <si>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</si>
  <si>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</si>
  <si>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</si>
  <si>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</si>
  <si>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</si>
  <si>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</si>
  <si>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</si>
  <si>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</si>
  <si>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</si>
  <si>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</si>
  <si>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</si>
  <si>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</si>
  <si>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</si>
  <si>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</si>
  <si>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</si>
  <si>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</si>
  <si>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</si>
  <si>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</si>
  <si>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</si>
  <si>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</si>
  <si>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</si>
  <si>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</si>
  <si>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</si>
  <si>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</si>
  <si>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</si>
  <si>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</si>
  <si>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</si>
  <si>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</si>
  <si>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</si>
  <si>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</si>
  <si>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</si>
  <si>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</si>
  <si>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</si>
  <si>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</si>
  <si>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</si>
  <si>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</si>
  <si>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</si>
  <si>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</si>
  <si>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</si>
  <si>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</si>
  <si>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</si>
  <si>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</si>
  <si>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</si>
  <si>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</si>
  <si>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</si>
  <si>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</si>
  <si>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</si>
  <si>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</si>
  <si>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</si>
  <si>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</si>
  <si>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</si>
  <si>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</si>
  <si>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</si>
  <si>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</si>
  <si>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</si>
  <si>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</si>
  <si>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</si>
  <si>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</si>
  <si>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</si>
  <si>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</si>
  <si>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</si>
  <si>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</si>
  <si>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</si>
  <si>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</si>
  <si>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</si>
  <si>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</si>
  <si>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</si>
  <si>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</si>
  <si>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</si>
  <si>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</si>
  <si>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</si>
  <si>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</si>
  <si>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</si>
  <si>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</si>
  <si>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</si>
  <si>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</si>
  <si>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</si>
  <si>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</si>
  <si>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</si>
  <si>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</si>
  <si>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</si>
  <si>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</si>
  <si>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</si>
  <si>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</si>
  <si>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</si>
  <si>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</si>
  <si>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</si>
  <si>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</si>
  <si>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</si>
  <si>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</si>
  <si>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</si>
  <si>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</si>
  <si>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</si>
  <si>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</si>
  <si>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</si>
  <si>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</si>
  <si>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</si>
  <si>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</si>
  <si>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</si>
  <si>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</si>
  <si>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</si>
  <si>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</si>
  <si>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</si>
  <si>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</si>
  <si>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</si>
  <si>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</si>
  <si>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</si>
  <si>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</si>
  <si>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</si>
  <si>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</si>
  <si>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</si>
  <si>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</si>
  <si>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</si>
  <si>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</si>
  <si>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</si>
  <si>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</si>
  <si>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</si>
  <si>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</si>
  <si>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</si>
  <si>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</si>
  <si>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</si>
  <si>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</si>
  <si>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</si>
  <si>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</si>
  <si>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</si>
  <si>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</si>
  <si>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</si>
  <si>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</si>
  <si>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</si>
  <si>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</si>
  <si>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</si>
  <si>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</si>
  <si>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</si>
  <si>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</si>
  <si>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</si>
  <si>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</si>
  <si>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</si>
  <si>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</si>
  <si>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</si>
  <si>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</si>
  <si>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</si>
  <si>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</si>
  <si>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</si>
  <si>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</si>
  <si>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</si>
  <si>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</si>
  <si>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</si>
  <si>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</si>
  <si>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</si>
  <si>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</si>
  <si>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</si>
  <si>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</si>
  <si>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</si>
  <si>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</si>
  <si>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</si>
  <si>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</si>
  <si>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</si>
  <si>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</si>
  <si>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</si>
  <si>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</si>
  <si>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</si>
  <si>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</si>
  <si>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</si>
  <si>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</si>
  <si>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</si>
  <si>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</si>
  <si>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</si>
  <si>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</si>
  <si>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</si>
  <si>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</si>
  <si>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</si>
  <si>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</si>
  <si>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</si>
  <si>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</si>
  <si>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</si>
  <si>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</si>
  <si>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</si>
  <si>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</si>
  <si>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</si>
  <si>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</si>
  <si>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</si>
  <si>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</si>
  <si>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</si>
  <si>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</si>
  <si>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</si>
  <si>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</si>
  <si>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</si>
  <si>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</si>
  <si>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</si>
  <si>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</si>
  <si>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</si>
  <si>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</si>
  <si>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</si>
  <si>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</si>
  <si>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</si>
  <si>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</si>
  <si>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</si>
  <si>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</si>
  <si>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</si>
  <si>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</si>
  <si>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</si>
  <si>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</si>
  <si>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</si>
  <si>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</si>
  <si>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</si>
  <si>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</si>
  <si>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</si>
  <si>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</si>
  <si>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</si>
  <si>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</si>
  <si>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</si>
  <si>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</si>
  <si>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</si>
  <si>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</si>
  <si>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</si>
  <si>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</si>
  <si>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</si>
  <si>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</si>
  <si>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</si>
  <si>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</si>
  <si>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</si>
  <si>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</si>
  <si>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</si>
  <si>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</si>
  <si>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</si>
  <si>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</si>
  <si>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</si>
  <si>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</si>
  <si>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</si>
  <si>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</si>
  <si>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</si>
  <si>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</si>
  <si>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</si>
  <si>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</si>
  <si>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</si>
  <si>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</si>
  <si>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</si>
  <si>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</si>
  <si>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</si>
  <si>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</si>
  <si>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</si>
  <si>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</si>
  <si>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</si>
  <si>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</si>
  <si>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</si>
  <si>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</si>
  <si>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</si>
  <si>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</si>
  <si>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</si>
  <si>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</si>
  <si>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</si>
  <si>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</si>
  <si>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</si>
  <si>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</si>
  <si>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</si>
  <si>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</si>
  <si>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</si>
  <si>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</si>
  <si>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</si>
  <si>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</si>
  <si>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</si>
  <si>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</si>
  <si>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</si>
  <si>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</si>
  <si>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</si>
  <si>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</si>
  <si>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</si>
  <si>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</si>
  <si>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</si>
  <si>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</si>
  <si>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</si>
  <si>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</si>
  <si>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</si>
  <si>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</si>
  <si>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</si>
  <si>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</si>
  <si>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</si>
  <si>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</si>
  <si>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</si>
  <si>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</si>
  <si>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</si>
  <si>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</si>
  <si>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</si>
  <si>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</si>
  <si>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</si>
  <si>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</si>
  <si>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</si>
  <si>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</si>
  <si>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</si>
  <si>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</si>
  <si>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</si>
  <si>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</si>
  <si>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</si>
  <si>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</si>
  <si>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</si>
  <si>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</si>
  <si>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</si>
  <si>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</si>
  <si>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</si>
  <si>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</si>
  <si>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</si>
  <si>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</si>
  <si>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</si>
  <si>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</si>
  <si>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</si>
  <si>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</si>
  <si>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</si>
  <si>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</si>
  <si>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</si>
  <si>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</si>
  <si>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</si>
  <si>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</si>
  <si>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</si>
  <si>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</si>
  <si>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</si>
  <si>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</si>
  <si>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</si>
  <si>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</si>
  <si>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</si>
  <si>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</si>
  <si>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</si>
  <si>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</si>
  <si>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</si>
  <si>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</si>
  <si>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</si>
  <si>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</si>
  <si>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</si>
  <si>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</si>
  <si>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</si>
  <si>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</si>
  <si>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</si>
  <si>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</si>
  <si>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</si>
  <si>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</si>
  <si>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</si>
  <si>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</si>
  <si>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</si>
  <si>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</si>
  <si>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</si>
  <si>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</si>
  <si>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</si>
  <si>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</si>
  <si>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</si>
  <si>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</si>
  <si>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</si>
  <si>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</si>
  <si>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</si>
  <si>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</si>
  <si>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</si>
  <si>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</si>
  <si>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</si>
  <si>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</si>
  <si>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</si>
  <si>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</si>
  <si>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</si>
  <si>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</si>
  <si>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</si>
  <si>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</si>
  <si>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</si>
  <si>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</si>
  <si>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</si>
  <si>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</si>
  <si>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</si>
  <si>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</si>
  <si>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</si>
  <si>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</si>
  <si>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</si>
  <si>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</si>
  <si>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</si>
  <si>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</si>
  <si>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</si>
  <si>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</si>
  <si>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</si>
  <si>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</si>
  <si>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</si>
  <si>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</si>
  <si>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</si>
  <si>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</si>
  <si>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</si>
  <si>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</si>
  <si>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</si>
  <si>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</si>
  <si>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</si>
  <si>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</si>
  <si>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</si>
  <si>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</si>
  <si>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</si>
  <si>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</si>
  <si>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</si>
  <si>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</si>
  <si>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</si>
  <si>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</si>
  <si>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</si>
  <si>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</si>
  <si>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</si>
  <si>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</si>
  <si>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</si>
  <si>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</si>
  <si>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</si>
  <si>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</si>
  <si>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</si>
  <si>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</si>
  <si>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</si>
  <si>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</si>
  <si>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</si>
  <si>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</si>
  <si>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</si>
  <si>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</si>
  <si>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</si>
  <si>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</si>
  <si>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</si>
  <si>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</si>
  <si>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</si>
  <si>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</si>
  <si>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</si>
  <si>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</si>
  <si>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</si>
  <si>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</si>
  <si>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</si>
  <si>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</si>
  <si>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</si>
  <si>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</si>
  <si>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</si>
  <si>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</si>
  <si>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</si>
  <si>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</si>
  <si>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</si>
  <si>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</si>
  <si>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</si>
  <si>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</si>
  <si>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</si>
  <si>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</si>
  <si>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</si>
  <si>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</si>
  <si>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</si>
  <si>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</si>
  <si>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</si>
  <si>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</si>
  <si>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</si>
  <si>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</si>
  <si>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</si>
  <si>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</si>
  <si>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</si>
  <si>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</si>
  <si>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</si>
  <si>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</si>
  <si>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</si>
  <si>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</si>
  <si>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</si>
  <si>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</si>
  <si>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</si>
  <si>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</si>
  <si>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</si>
  <si>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</si>
  <si>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</si>
  <si>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</si>
  <si>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</si>
  <si>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</si>
  <si>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</si>
  <si>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</si>
  <si>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</si>
  <si>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</si>
  <si>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</si>
  <si>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</si>
  <si>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</si>
  <si>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</si>
  <si>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</si>
  <si>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</si>
  <si>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</si>
  <si>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</si>
  <si>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</si>
  <si>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</si>
  <si>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</si>
  <si>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</si>
  <si>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</si>
  <si>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</si>
  <si>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</si>
  <si>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</si>
  <si>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</si>
  <si>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</si>
  <si>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</si>
  <si>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</si>
  <si>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</si>
  <si>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</si>
  <si>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</si>
  <si>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</si>
  <si>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</si>
  <si>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</si>
  <si>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</si>
  <si>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</si>
  <si>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</si>
  <si>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</si>
  <si>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</si>
  <si>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</si>
  <si>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</si>
  <si>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</si>
  <si>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</si>
  <si>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</si>
  <si>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</si>
  <si>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</si>
  <si>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</si>
  <si>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</si>
  <si>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</si>
  <si>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</si>
  <si>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</si>
  <si>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</si>
  <si>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</si>
  <si>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</si>
  <si>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</si>
  <si>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</si>
  <si>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</si>
  <si>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</si>
  <si>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</si>
  <si>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</si>
  <si>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</si>
  <si>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</si>
  <si>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</si>
  <si>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</si>
  <si>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</si>
  <si>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</si>
  <si>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</si>
  <si>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</si>
  <si>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</si>
  <si>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</si>
  <si>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</si>
  <si>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</si>
  <si>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</si>
  <si>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</si>
  <si>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</si>
  <si>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</si>
  <si>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</si>
  <si>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</si>
  <si>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</si>
  <si>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</si>
  <si>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</si>
  <si>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</si>
  <si>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</si>
  <si>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</si>
  <si>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</si>
  <si>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</si>
  <si>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</si>
  <si>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</si>
  <si>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</si>
  <si>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</si>
  <si>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</si>
  <si>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</si>
  <si>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</si>
  <si>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</si>
  <si>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</si>
  <si>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</si>
  <si>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</si>
  <si>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</si>
  <si>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</si>
  <si>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</si>
  <si>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</si>
  <si>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</si>
  <si>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</si>
  <si>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</si>
  <si>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</si>
  <si>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</si>
  <si>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</si>
  <si>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</si>
  <si>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</si>
  <si>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</si>
  <si>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</si>
  <si>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</si>
  <si>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</si>
  <si>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</si>
  <si>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</si>
  <si>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</si>
  <si>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</si>
  <si>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</si>
  <si>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</si>
  <si>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</si>
  <si>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</si>
  <si>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</si>
  <si>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</si>
  <si>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</si>
  <si>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</si>
  <si>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</si>
  <si>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</si>
  <si>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</si>
  <si>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</si>
  <si>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</si>
  <si>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</si>
  <si>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</si>
  <si>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</si>
  <si>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</si>
  <si>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</si>
  <si>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</si>
  <si>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</si>
  <si>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</si>
  <si>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</si>
  <si>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</si>
  <si>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</si>
  <si>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</si>
  <si>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</si>
  <si>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</si>
  <si>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</si>
  <si>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</si>
  <si>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</si>
  <si>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</si>
  <si>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</si>
  <si>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</si>
  <si>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</si>
  <si>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</si>
  <si>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</si>
  <si>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</si>
  <si>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</si>
  <si>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</si>
  <si>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</si>
  <si>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</si>
  <si>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</si>
  <si>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</si>
  <si>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</si>
  <si>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</si>
  <si>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</si>
  <si>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</si>
  <si>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</si>
  <si>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</si>
  <si>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</si>
  <si>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</si>
  <si>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</si>
  <si>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</si>
  <si>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</si>
  <si>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</si>
  <si>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</si>
  <si>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</si>
  <si>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</si>
  <si>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</si>
  <si>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</si>
  <si>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</si>
  <si>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</si>
  <si>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</si>
  <si>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</si>
  <si>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</si>
  <si>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</si>
  <si>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</si>
  <si>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</si>
  <si>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</si>
  <si>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</si>
  <si>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</si>
  <si>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</si>
  <si>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</si>
  <si>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</si>
  <si>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</si>
  <si>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</si>
  <si>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</si>
  <si>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</si>
  <si>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</si>
  <si>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</si>
  <si>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</si>
  <si>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</si>
  <si>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</si>
  <si>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</si>
  <si>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</si>
  <si>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</si>
  <si>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</si>
  <si>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</si>
  <si>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</si>
  <si>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</si>
  <si>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</si>
  <si>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</si>
  <si>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</si>
  <si>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</si>
  <si>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</si>
  <si>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</si>
  <si>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</si>
  <si>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</si>
  <si>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</si>
  <si>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</si>
  <si>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</si>
  <si>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</si>
  <si>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</si>
  <si>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</si>
  <si>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</si>
  <si>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</si>
  <si>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</si>
  <si>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</si>
  <si>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</si>
  <si>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</si>
  <si>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</si>
  <si>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</si>
  <si>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</si>
  <si>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</si>
  <si>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</si>
  <si>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</si>
  <si>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</si>
  <si>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</si>
  <si>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</si>
  <si>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</si>
  <si>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</si>
  <si>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</si>
  <si>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</si>
  <si>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</si>
  <si>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</si>
  <si>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</si>
  <si>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</si>
  <si>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</si>
  <si>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</si>
  <si>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</si>
  <si>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</si>
  <si>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</si>
  <si>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</si>
  <si>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</si>
  <si>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</si>
  <si>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</si>
  <si>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</si>
  <si>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</si>
  <si>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</si>
  <si>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</si>
  <si>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</si>
  <si>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</si>
  <si>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</si>
  <si>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</si>
  <si>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</si>
  <si>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</si>
  <si>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</si>
  <si>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</si>
  <si>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</si>
  <si>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</si>
  <si>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</si>
  <si>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</si>
  <si>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</si>
  <si>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</si>
  <si>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</si>
  <si>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</si>
  <si>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</si>
  <si>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</si>
  <si>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</si>
  <si>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</si>
  <si>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</si>
  <si>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</si>
  <si>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</si>
  <si>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</si>
  <si>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</si>
  <si>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</si>
  <si>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</si>
  <si>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</si>
  <si>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</si>
  <si>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</si>
  <si>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</si>
  <si>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</si>
  <si>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</si>
  <si>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</si>
  <si>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</si>
  <si>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</si>
  <si>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</si>
  <si>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</si>
  <si>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</si>
  <si>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</si>
  <si>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</si>
  <si>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</si>
  <si>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</si>
  <si>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</si>
  <si>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</si>
  <si>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</si>
  <si>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</si>
  <si>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</si>
  <si>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</si>
  <si>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</si>
  <si>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</si>
  <si>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</si>
  <si>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</si>
  <si>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</si>
  <si>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</si>
  <si>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</si>
  <si>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</si>
  <si>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</si>
  <si>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</si>
  <si>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</si>
  <si>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</si>
  <si>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</si>
  <si>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</si>
  <si>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</si>
  <si>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</si>
  <si>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</si>
  <si>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</si>
  <si>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</si>
  <si>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</si>
  <si>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</si>
  <si>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</si>
  <si>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</si>
  <si>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</si>
  <si>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</si>
  <si>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</si>
  <si>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</si>
  <si>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</si>
  <si>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</si>
  <si>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</si>
  <si>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</si>
  <si>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</si>
  <si>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</si>
  <si>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</si>
  <si>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</si>
  <si>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</si>
  <si>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</si>
  <si>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</si>
  <si>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</si>
  <si>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</si>
  <si>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</si>
  <si>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</si>
  <si>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</si>
  <si>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</si>
  <si>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</si>
  <si>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</si>
  <si>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</si>
  <si>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</si>
  <si>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</si>
  <si>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</si>
  <si>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</si>
  <si>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</si>
  <si>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</si>
  <si>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</si>
  <si>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</si>
  <si>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</si>
  <si>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</si>
  <si>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</si>
  <si>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</si>
  <si>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</si>
  <si>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</si>
  <si>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</si>
  <si>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</si>
  <si>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</si>
  <si>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</si>
  <si>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</si>
  <si>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</si>
  <si>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</si>
  <si>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</si>
  <si>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</si>
  <si>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</si>
  <si>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</si>
  <si>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</si>
  <si>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</si>
  <si>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</si>
  <si>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</si>
  <si>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</si>
  <si>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</si>
  <si>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</si>
  <si>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</si>
  <si>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</si>
  <si>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</si>
  <si>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</si>
  <si>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</si>
  <si>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</si>
  <si>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</si>
  <si>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</si>
  <si>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</si>
  <si>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</si>
  <si>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</si>
  <si>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</si>
  <si>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</si>
  <si>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</si>
  <si>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</si>
  <si>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</si>
  <si>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</si>
  <si>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</si>
  <si>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</si>
  <si>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</si>
  <si>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</si>
  <si>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</si>
  <si>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</si>
  <si>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</si>
  <si>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</si>
  <si>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</si>
  <si>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</si>
  <si>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</si>
  <si>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</si>
  <si>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</si>
  <si>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</si>
  <si>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</si>
  <si>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</si>
  <si>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</si>
  <si>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</si>
  <si>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</si>
  <si>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</si>
  <si>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</si>
  <si>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</si>
  <si>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</si>
  <si>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</si>
  <si>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</si>
  <si>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</si>
  <si>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</si>
  <si>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</si>
  <si>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</si>
  <si>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</si>
  <si>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</si>
  <si>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</si>
  <si>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</si>
  <si>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</si>
  <si>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</si>
  <si>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</si>
  <si>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</si>
  <si>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</si>
  <si>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</si>
  <si>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</si>
  <si>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</si>
  <si>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</si>
  <si>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</si>
  <si>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</si>
  <si>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</si>
  <si>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</si>
  <si>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</si>
  <si>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</si>
  <si>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</si>
  <si>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</si>
  <si>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</si>
  <si>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</si>
  <si>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</si>
  <si>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</si>
  <si>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</si>
  <si>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</si>
  <si>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</si>
  <si>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</si>
  <si>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</si>
  <si>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</si>
  <si>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</si>
  <si>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</si>
  <si>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</si>
  <si>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</si>
  <si>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</si>
  <si>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</si>
  <si>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</si>
  <si>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</si>
  <si>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</si>
  <si>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</si>
  <si>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</si>
  <si>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</si>
  <si>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</si>
  <si>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</si>
  <si>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</si>
  <si>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</si>
  <si>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</si>
  <si>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</si>
  <si>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</si>
  <si>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</si>
  <si>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</si>
  <si>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</si>
  <si>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</si>
  <si>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</si>
  <si>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</si>
  <si>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</si>
  <si>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</si>
  <si>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</si>
  <si>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</si>
  <si>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</si>
  <si>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</si>
  <si>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</si>
  <si>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</si>
  <si>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</si>
  <si>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</si>
  <si>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</si>
  <si>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</si>
  <si>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</si>
  <si>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</si>
  <si>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</si>
  <si>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</si>
  <si>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</si>
  <si>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</si>
  <si>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</si>
  <si>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</si>
  <si>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</si>
  <si>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</si>
  <si>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</si>
  <si>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</si>
  <si>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</si>
  <si>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</si>
  <si>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</si>
  <si>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</si>
  <si>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</si>
  <si>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</si>
  <si>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</si>
  <si>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</si>
  <si>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</si>
  <si>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</si>
  <si>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</si>
  <si>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</si>
  <si>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</si>
  <si>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</si>
  <si>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</si>
  <si>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</si>
  <si>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</si>
  <si>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</si>
  <si>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</si>
  <si>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</si>
  <si>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</si>
  <si>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</si>
  <si>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</si>
  <si>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</si>
  <si>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</si>
  <si>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</si>
  <si>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</si>
  <si>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</si>
  <si>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</si>
  <si>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</si>
  <si>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</si>
  <si>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</si>
  <si>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</si>
  <si>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</si>
  <si>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</si>
  <si>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</si>
  <si>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</si>
  <si>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</si>
  <si>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</si>
  <si>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</si>
  <si>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</si>
  <si>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</si>
  <si>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</si>
  <si>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</si>
  <si>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</si>
  <si>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</si>
  <si>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</si>
  <si>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</si>
  <si>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</si>
  <si>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</si>
  <si>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</si>
  <si>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</si>
  <si>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</si>
  <si>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</si>
  <si>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</si>
  <si>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</si>
  <si>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</si>
  <si>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</si>
  <si>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</si>
  <si>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</si>
  <si>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</si>
  <si>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</si>
  <si>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</si>
  <si>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</si>
  <si>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</si>
  <si>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</si>
  <si>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</si>
  <si>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</si>
  <si>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</si>
  <si>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</si>
  <si>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</si>
  <si>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</si>
  <si>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</si>
  <si>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</si>
  <si>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</si>
  <si>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</si>
  <si>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</si>
  <si>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</si>
  <si>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</si>
  <si>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</si>
  <si>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</si>
  <si>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</si>
  <si>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</si>
  <si>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</si>
  <si>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</si>
  <si>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</si>
  <si>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</si>
  <si>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</si>
  <si>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</si>
  <si>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</si>
  <si>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</si>
  <si>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</si>
  <si>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</si>
  <si>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</si>
  <si>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</si>
  <si>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</si>
  <si>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</si>
  <si>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</si>
  <si>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</si>
  <si>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</si>
  <si>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</si>
  <si>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</si>
  <si>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</si>
  <si>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</si>
  <si>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</si>
  <si>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</si>
  <si>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</si>
  <si>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</si>
  <si>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</si>
  <si>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</si>
  <si>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</si>
  <si>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</si>
  <si>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</si>
  <si>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</si>
  <si>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</si>
  <si>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</si>
  <si>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</si>
  <si>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</si>
  <si>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</si>
  <si>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</si>
  <si>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</si>
  <si>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</si>
  <si>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</si>
  <si>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</si>
  <si>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</si>
  <si>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</si>
  <si>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</si>
  <si>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</si>
  <si>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</si>
  <si>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</si>
  <si>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</si>
  <si>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</si>
  <si>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</si>
  <si>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</si>
  <si>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</si>
  <si>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</si>
  <si>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</si>
  <si>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</si>
  <si>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</si>
  <si>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</si>
  <si>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</si>
  <si>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</si>
  <si>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</si>
  <si>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</si>
  <si>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</si>
  <si>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</si>
  <si>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</si>
  <si>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</si>
  <si>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</si>
  <si>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</si>
  <si>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</si>
  <si>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</si>
  <si>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</si>
  <si>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</si>
  <si>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</si>
  <si>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</si>
  <si>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</si>
  <si>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</si>
  <si>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</si>
  <si>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</si>
  <si>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</si>
  <si>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</si>
  <si>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</si>
  <si>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</si>
  <si>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</si>
  <si>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</si>
  <si>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</si>
  <si>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</si>
  <si>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</si>
  <si>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</si>
  <si>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</si>
  <si>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</si>
  <si>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</si>
  <si>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</si>
  <si>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</si>
  <si>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</si>
  <si>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</si>
  <si>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</si>
  <si>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</si>
  <si>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</si>
  <si>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</si>
  <si>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</si>
  <si>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</si>
  <si>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</si>
  <si>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</si>
  <si>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</si>
  <si>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</si>
  <si>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</si>
  <si>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</si>
  <si>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</si>
  <si>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</si>
  <si>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</si>
  <si>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</si>
  <si>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</si>
  <si>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</si>
  <si>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</si>
  <si>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</si>
  <si>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</si>
  <si>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</si>
  <si>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</si>
  <si>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</si>
  <si>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</si>
  <si>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</si>
  <si>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</si>
  <si>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</si>
  <si>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</si>
  <si>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</si>
  <si>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</si>
  <si>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</si>
  <si>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</si>
  <si>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</si>
  <si>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</si>
  <si>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</si>
  <si>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</si>
  <si>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</si>
  <si>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</si>
  <si>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</si>
  <si>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</si>
  <si>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</si>
  <si>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</si>
  <si>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</si>
  <si>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</si>
  <si>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</si>
  <si>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</si>
  <si>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</si>
  <si>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</si>
  <si>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</si>
  <si>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</si>
  <si>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</si>
  <si>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</si>
  <si>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</si>
  <si>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</si>
  <si>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</si>
  <si>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</si>
  <si>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</si>
  <si>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</si>
  <si>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</si>
  <si>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</si>
  <si>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</si>
  <si>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</si>
  <si>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</si>
  <si>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</si>
  <si>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</si>
  <si>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</si>
  <si>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</si>
  <si>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</si>
  <si>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</si>
  <si>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</si>
  <si>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</si>
  <si>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</si>
  <si>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</si>
  <si>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</si>
  <si>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</si>
  <si>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</si>
  <si>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</si>
  <si>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</si>
  <si>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</si>
  <si>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</si>
  <si>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</si>
  <si>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</si>
  <si>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</si>
  <si>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</si>
  <si>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</si>
  <si>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</si>
  <si>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</si>
  <si>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</si>
  <si>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</si>
  <si>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</si>
  <si>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</si>
  <si>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</si>
  <si>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</si>
  <si>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</si>
  <si>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</si>
  <si>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</si>
  <si>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</si>
  <si>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</si>
  <si>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</si>
  <si>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</si>
  <si>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</si>
  <si>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</si>
  <si>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</si>
  <si>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</si>
  <si>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</si>
  <si>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</si>
  <si>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</si>
  <si>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</si>
  <si>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</si>
  <si>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</si>
  <si>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</si>
  <si>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</si>
  <si>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</si>
  <si>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</si>
  <si>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</si>
  <si>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</si>
  <si>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</si>
  <si>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</si>
  <si>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</si>
  <si>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</si>
  <si>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</si>
  <si>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</si>
  <si>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</si>
  <si>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</si>
  <si>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</si>
  <si>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</si>
  <si>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</si>
  <si>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</si>
  <si>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</si>
  <si>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</si>
  <si>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</si>
  <si>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</si>
  <si>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</si>
  <si>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</si>
  <si>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</si>
  <si>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</si>
  <si>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</si>
  <si>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</si>
  <si>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</si>
  <si>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</si>
  <si>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</si>
  <si>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</si>
  <si>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</si>
  <si>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</si>
  <si>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</si>
  <si>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</si>
  <si>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</si>
  <si>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</si>
  <si>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</si>
  <si>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</si>
  <si>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</si>
  <si>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</si>
  <si>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</si>
  <si>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</si>
  <si>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</si>
  <si>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</si>
  <si>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</si>
  <si>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</si>
  <si>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</si>
  <si>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</si>
  <si>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</si>
  <si>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</si>
  <si>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</si>
  <si>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</si>
  <si>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</si>
  <si>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</si>
  <si>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</si>
  <si>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</si>
  <si>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</si>
  <si>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</si>
  <si>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</si>
  <si>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</si>
  <si>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</si>
  <si>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</si>
  <si>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</si>
  <si>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</si>
  <si>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</si>
  <si>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</si>
  <si>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</si>
  <si>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</si>
  <si>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</si>
  <si>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</si>
  <si>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</si>
  <si>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</si>
  <si>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</si>
  <si>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</si>
  <si>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</si>
  <si>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</si>
  <si>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</si>
  <si>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</si>
  <si>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</si>
  <si>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</si>
  <si>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</si>
  <si>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</si>
  <si>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</si>
  <si>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</si>
  <si>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</si>
  <si>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</si>
  <si>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</si>
  <si>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</si>
  <si>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</si>
  <si>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</si>
  <si>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</si>
  <si>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</si>
  <si>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</si>
  <si>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</si>
  <si>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</si>
  <si>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</si>
  <si>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</si>
  <si>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</si>
  <si>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</si>
  <si>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</si>
  <si>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</si>
  <si>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</si>
  <si>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</si>
  <si>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</si>
  <si>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</si>
  <si>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</si>
  <si>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</si>
  <si>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</si>
  <si>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</si>
  <si>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</si>
  <si>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</si>
  <si>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</si>
  <si>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</si>
  <si>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</si>
  <si>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</si>
  <si>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</si>
  <si>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</si>
  <si>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</si>
  <si>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</si>
  <si>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</si>
  <si>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</si>
  <si>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</si>
  <si>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</si>
  <si>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</si>
  <si>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</si>
  <si>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</si>
  <si>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</si>
  <si>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</si>
  <si>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</si>
  <si>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</si>
  <si>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</si>
  <si>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</si>
  <si>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</si>
  <si>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</si>
  <si>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</si>
  <si>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</si>
  <si>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</si>
  <si>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</si>
  <si>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</si>
  <si>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</si>
  <si>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</si>
  <si>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</si>
  <si>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</si>
  <si>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</si>
  <si>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</si>
  <si>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</si>
  <si>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</si>
  <si>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</si>
  <si>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</si>
  <si>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</si>
  <si>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</si>
  <si>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</si>
  <si>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</si>
  <si>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</si>
  <si>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</si>
  <si>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</si>
  <si>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</si>
  <si>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</si>
  <si>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</si>
  <si>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</si>
  <si>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</si>
  <si>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</si>
  <si>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</si>
  <si>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</si>
  <si>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</si>
  <si>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</si>
  <si>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</si>
  <si>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</si>
  <si>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</si>
  <si>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</si>
  <si>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</si>
  <si>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</si>
  <si>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</si>
  <si>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</si>
  <si>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</si>
  <si>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</si>
  <si>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</si>
  <si>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</si>
  <si>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</si>
  <si>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</si>
  <si>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</si>
  <si>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</si>
  <si>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</si>
  <si>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</si>
  <si>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</si>
  <si>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</si>
  <si>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</si>
  <si>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</si>
  <si>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</si>
  <si>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</si>
  <si>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</si>
  <si>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</si>
  <si>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</si>
  <si>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</si>
  <si>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</si>
  <si>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</si>
  <si>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</si>
  <si>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</si>
  <si>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</si>
  <si>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</si>
  <si>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</si>
  <si>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</si>
  <si>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</si>
  <si>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</si>
  <si>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</si>
  <si>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</si>
  <si>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</si>
  <si>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</si>
  <si>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</si>
  <si>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</si>
  <si>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</si>
  <si>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</si>
  <si>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</si>
  <si>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</si>
  <si>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</si>
  <si>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</si>
  <si>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</si>
  <si>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</si>
  <si>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</si>
  <si>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</si>
  <si>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</si>
  <si>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</si>
  <si>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</si>
  <si>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</si>
  <si>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</si>
  <si>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</si>
  <si>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</si>
  <si>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</si>
  <si>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</si>
  <si>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</si>
  <si>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</si>
  <si>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</si>
  <si>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</si>
  <si>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</si>
  <si>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</si>
  <si>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</si>
  <si>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</si>
  <si>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</si>
  <si>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</si>
  <si>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</si>
  <si>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</si>
  <si>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</si>
  <si>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</si>
  <si>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</si>
  <si>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</si>
  <si>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</si>
  <si>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</si>
  <si>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</si>
  <si>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</si>
  <si>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</si>
  <si>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</si>
  <si>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</si>
  <si>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</si>
  <si>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</si>
  <si>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</si>
  <si>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</si>
  <si>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</si>
  <si>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</si>
  <si>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</si>
  <si>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</si>
  <si>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</si>
  <si>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</si>
  <si>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</si>
  <si>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</si>
  <si>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</si>
  <si>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</si>
  <si>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</si>
  <si>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</si>
  <si>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</si>
  <si>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</si>
  <si>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</si>
  <si>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</si>
  <si>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</si>
  <si>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</si>
  <si>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</si>
  <si>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</si>
  <si>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</si>
  <si>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</si>
  <si>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</si>
  <si>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</si>
  <si>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</si>
  <si>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</si>
  <si>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</si>
  <si>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</si>
  <si>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</si>
  <si>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</si>
  <si>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</si>
  <si>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</si>
  <si>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</si>
  <si>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</si>
  <si>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</si>
  <si>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</si>
  <si>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</si>
  <si>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</si>
  <si>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</si>
  <si>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</si>
  <si>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</si>
  <si>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</si>
  <si>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</si>
  <si>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</si>
  <si>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</si>
  <si>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</si>
  <si>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</si>
  <si>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</si>
  <si>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</si>
  <si>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</si>
  <si>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</si>
  <si>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</si>
  <si>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</si>
  <si>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</si>
  <si>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</si>
  <si>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</si>
  <si>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</si>
  <si>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</si>
  <si>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</si>
  <si>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</si>
  <si>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</si>
  <si>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</si>
  <si>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</si>
  <si>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</si>
  <si>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</si>
  <si>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</si>
  <si>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</si>
  <si>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</si>
  <si>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</si>
  <si>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</si>
  <si>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</si>
  <si>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</si>
  <si>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</si>
  <si>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</si>
  <si>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</si>
  <si>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</si>
  <si>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</si>
  <si>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</si>
  <si>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</si>
  <si>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</si>
  <si>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</si>
  <si>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</si>
  <si>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</si>
  <si>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</si>
  <si>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</si>
  <si>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</si>
  <si>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</si>
  <si>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</si>
  <si>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</si>
  <si>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</si>
  <si>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</si>
  <si>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</si>
  <si>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</si>
  <si>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</si>
  <si>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</si>
  <si>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</si>
  <si>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</si>
  <si>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</si>
  <si>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</si>
  <si>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</si>
  <si>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</si>
  <si>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</si>
  <si>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</si>
  <si>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</si>
  <si>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</si>
  <si>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</si>
  <si>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</si>
  <si>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</si>
  <si>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</si>
  <si>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</si>
  <si>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</si>
  <si>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</si>
  <si>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</si>
  <si>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</si>
  <si>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</si>
  <si>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</si>
  <si>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</si>
  <si>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</si>
  <si>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</si>
  <si>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</si>
  <si>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</si>
  <si>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</si>
  <si>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</si>
  <si>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</si>
  <si>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</si>
  <si>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</si>
  <si>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</si>
  <si>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</si>
  <si>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</si>
  <si>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</si>
  <si>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</si>
  <si>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</si>
  <si>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</si>
  <si>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</si>
  <si>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</si>
  <si>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</si>
  <si>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</si>
  <si>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</si>
  <si>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</si>
  <si>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</si>
  <si>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</si>
  <si>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</si>
  <si>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</si>
  <si>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</si>
  <si>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</si>
  <si>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</si>
  <si>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</si>
  <si>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</si>
  <si>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</si>
  <si>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</si>
  <si>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</si>
  <si>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</si>
  <si>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</si>
  <si>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</si>
  <si>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</si>
  <si>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</si>
  <si>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</si>
  <si>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</si>
  <si>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</si>
  <si>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</si>
  <si>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</si>
  <si>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</si>
  <si>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</si>
  <si>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</si>
  <si>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</si>
  <si>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</si>
  <si>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</si>
  <si>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</si>
  <si>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</si>
  <si>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</si>
  <si>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</si>
  <si>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</si>
  <si>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</si>
  <si>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</si>
  <si>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</si>
  <si>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</si>
  <si>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</si>
  <si>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</si>
  <si>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</si>
  <si>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</si>
  <si>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</si>
  <si>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</si>
  <si>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</si>
  <si>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</si>
  <si>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</si>
  <si>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</si>
  <si>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</si>
  <si>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</si>
  <si>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</si>
  <si>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</si>
  <si>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</si>
  <si>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</si>
  <si>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</si>
  <si>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</si>
  <si>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</si>
  <si>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</si>
  <si>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</si>
  <si>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</si>
  <si>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</si>
  <si>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</si>
  <si>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</si>
  <si>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</si>
  <si>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</si>
  <si>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</si>
  <si>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</si>
  <si>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</si>
  <si>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</si>
  <si>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</si>
  <si>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</si>
  <si>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</si>
  <si>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</si>
  <si>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</si>
  <si>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</si>
  <si>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</si>
  <si>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</si>
  <si>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</si>
  <si>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</si>
  <si>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</si>
  <si>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</si>
  <si>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</si>
  <si>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</si>
  <si>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</si>
  <si>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</si>
  <si>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</si>
  <si>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</si>
  <si>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</si>
  <si>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</si>
  <si>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</si>
  <si>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</si>
  <si>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</si>
  <si>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</si>
  <si>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</si>
  <si>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</si>
  <si>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</si>
  <si>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</si>
  <si>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</si>
  <si>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</si>
  <si>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</si>
  <si>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</si>
  <si>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</si>
  <si>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</si>
  <si>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</si>
  <si>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</si>
  <si>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</si>
  <si>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</si>
  <si>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</si>
  <si>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</si>
  <si>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</si>
  <si>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</si>
  <si>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</si>
  <si>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</si>
  <si>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</si>
  <si>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</si>
  <si>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</si>
  <si>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</si>
  <si>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</si>
  <si>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</si>
  <si>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</si>
  <si>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</si>
  <si>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</si>
  <si>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</si>
  <si>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</si>
  <si>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</si>
  <si>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</si>
  <si>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</si>
  <si>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</si>
  <si>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</si>
  <si>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</si>
  <si>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</si>
  <si>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</si>
  <si>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</si>
  <si>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</si>
  <si>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</si>
  <si>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</si>
  <si>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</si>
  <si>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</si>
  <si>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</si>
  <si>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</si>
  <si>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</si>
  <si>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</si>
  <si>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</si>
  <si>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</si>
  <si>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</si>
  <si>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</si>
  <si>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</si>
  <si>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</si>
  <si>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</si>
  <si>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</si>
  <si>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</si>
  <si>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</si>
  <si>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</si>
  <si>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</si>
  <si>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</si>
  <si>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</si>
  <si>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</si>
  <si>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</si>
  <si>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</si>
  <si>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</si>
  <si>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</si>
  <si>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</si>
  <si>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</si>
  <si>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</si>
  <si>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</si>
  <si>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</si>
  <si>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</si>
  <si>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</si>
  <si>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</si>
  <si>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</si>
  <si>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</si>
  <si>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</si>
  <si>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</si>
  <si>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</si>
  <si>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</si>
  <si>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</si>
  <si>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</si>
  <si>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</si>
  <si>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</si>
  <si>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</si>
  <si>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</si>
  <si>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</si>
  <si>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</si>
  <si>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</si>
  <si>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</si>
  <si>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</si>
  <si>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</si>
  <si>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</si>
  <si>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</si>
  <si>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</si>
  <si>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</si>
  <si>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</si>
  <si>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</si>
  <si>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</si>
  <si>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</si>
  <si>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</si>
  <si>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</si>
  <si>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</si>
  <si>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</si>
  <si>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</si>
  <si>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</si>
  <si>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</si>
  <si>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</si>
  <si>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</si>
  <si>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</si>
  <si>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</si>
  <si>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</si>
  <si>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</si>
  <si>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</si>
  <si>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</si>
  <si>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</si>
  <si>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</si>
  <si>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</si>
  <si>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</si>
  <si>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</si>
  <si>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</si>
  <si>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</si>
  <si>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</si>
  <si>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</si>
  <si>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</si>
  <si>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</si>
  <si>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</si>
  <si>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</si>
  <si>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</si>
  <si>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</si>
  <si>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</si>
  <si>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</si>
  <si>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</si>
  <si>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</si>
  <si>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</si>
  <si>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</si>
  <si>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</si>
  <si>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</si>
  <si>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</si>
  <si>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</si>
  <si>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</si>
  <si>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</si>
  <si>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</si>
  <si>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</si>
  <si>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</si>
  <si>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</si>
  <si>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</si>
  <si>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</si>
  <si>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</si>
  <si>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</si>
  <si>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</si>
  <si>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</si>
  <si>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</si>
  <si>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</si>
  <si>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</si>
  <si>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</si>
  <si>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</si>
  <si>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</si>
  <si>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</si>
  <si>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</si>
  <si>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</si>
  <si>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</si>
  <si>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</si>
  <si>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</si>
  <si>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</si>
  <si>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</si>
  <si>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</si>
  <si>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</si>
  <si>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</si>
  <si>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</si>
  <si>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</si>
  <si>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</si>
  <si>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</si>
  <si>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</si>
  <si>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</si>
  <si>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</si>
  <si>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</si>
  <si>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</si>
  <si>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</si>
  <si>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</si>
  <si>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</si>
  <si>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</si>
  <si>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</si>
  <si>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</si>
  <si>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</si>
  <si>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</si>
  <si>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</si>
  <si>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</si>
  <si>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</si>
  <si>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</si>
  <si>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</si>
  <si>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</si>
  <si>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</si>
  <si>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</si>
  <si>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</si>
  <si>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</si>
  <si>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</si>
  <si>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</si>
  <si>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</si>
  <si>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</si>
  <si>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</si>
  <si>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</si>
  <si>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</si>
  <si>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</si>
  <si>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</si>
  <si>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</si>
  <si>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</si>
  <si>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</si>
  <si>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</si>
  <si>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</si>
  <si>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</si>
  <si>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</si>
  <si>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</si>
  <si>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</si>
  <si>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</si>
  <si>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</si>
  <si>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</si>
  <si>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</si>
  <si>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</si>
  <si>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</si>
  <si>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</si>
  <si>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</si>
  <si>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</si>
  <si>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</si>
  <si>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</si>
  <si>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</si>
  <si>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</si>
  <si>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</si>
  <si>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</si>
  <si>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</si>
  <si>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</si>
  <si>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</si>
  <si>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</si>
  <si>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</si>
  <si>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</si>
  <si>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</si>
  <si>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</si>
  <si>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</si>
  <si>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</si>
  <si>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</si>
  <si>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</si>
  <si>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</si>
  <si>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</si>
  <si>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</si>
  <si>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</si>
  <si>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</si>
  <si>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</si>
  <si>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</si>
  <si>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</si>
  <si>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</si>
  <si>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</si>
  <si>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</si>
  <si>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</si>
  <si>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</si>
  <si>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</si>
  <si>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</si>
  <si>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</si>
  <si>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</si>
  <si>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</si>
  <si>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</si>
  <si>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</si>
  <si>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</si>
  <si>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</si>
  <si>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</si>
  <si>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</si>
  <si>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</si>
  <si>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</si>
  <si>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</si>
  <si>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</si>
  <si>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</si>
  <si>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</si>
  <si>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</si>
  <si>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</si>
  <si>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</si>
  <si>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</si>
  <si>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</si>
  <si>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</si>
  <si>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</si>
  <si>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</si>
  <si>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</si>
  <si>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</si>
  <si>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</si>
  <si>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</si>
  <si>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</si>
  <si>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</si>
  <si>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</si>
  <si>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</si>
  <si>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</si>
  <si>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</si>
  <si>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</si>
  <si>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</si>
  <si>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</si>
  <si>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</si>
  <si>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</si>
  <si>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</si>
  <si>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</si>
  <si>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</si>
  <si>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</si>
  <si>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</si>
  <si>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</si>
  <si>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</si>
  <si>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</si>
  <si>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</si>
  <si>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</si>
  <si>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</si>
  <si>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</si>
  <si>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</si>
  <si>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</si>
  <si>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</si>
  <si>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</si>
  <si>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</si>
  <si>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</si>
  <si>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</si>
  <si>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</si>
  <si>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</si>
  <si>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</si>
  <si>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</si>
  <si>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</si>
  <si>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</si>
  <si>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</si>
  <si>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</si>
  <si>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</si>
  <si>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</si>
  <si>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</si>
  <si>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</si>
  <si>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</si>
  <si>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</si>
  <si>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</si>
  <si>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</si>
  <si>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</si>
  <si>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</si>
  <si>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</si>
  <si>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</si>
  <si>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</si>
  <si>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</si>
  <si>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</si>
  <si>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</si>
  <si>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</si>
  <si>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</si>
  <si>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</si>
  <si>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</si>
  <si>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</si>
  <si>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</si>
  <si>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</si>
  <si>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</si>
  <si>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</si>
  <si>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</si>
  <si>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</si>
  <si>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</si>
  <si>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</si>
  <si>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</si>
  <si>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</si>
  <si>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</si>
  <si>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</si>
  <si>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</si>
  <si>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</si>
  <si>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</si>
  <si>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</si>
  <si>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</si>
  <si>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</si>
  <si>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</si>
  <si>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</si>
  <si>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</si>
  <si>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</si>
  <si>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</si>
  <si>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</si>
  <si>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</si>
  <si>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</si>
  <si>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</si>
  <si>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</si>
  <si>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</si>
  <si>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</si>
  <si>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</si>
  <si>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</si>
  <si>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</si>
  <si>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</si>
  <si>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</si>
  <si>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</si>
  <si>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</si>
  <si>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</si>
  <si>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</si>
  <si>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</si>
  <si>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</si>
  <si>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</si>
  <si>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</si>
  <si>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</si>
  <si>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</si>
  <si>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</si>
  <si>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</si>
  <si>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</si>
  <si>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</si>
  <si>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</si>
  <si>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</si>
  <si>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</si>
  <si>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</si>
  <si>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</si>
  <si>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</si>
  <si>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</si>
  <si>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</si>
  <si>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</si>
  <si>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</si>
  <si>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</si>
  <si>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</si>
  <si>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</si>
  <si>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</si>
  <si>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</si>
  <si>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</si>
  <si>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</si>
  <si>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</si>
  <si>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</si>
  <si>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</si>
  <si>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</si>
  <si>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</si>
  <si>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</si>
  <si>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</si>
  <si>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</si>
  <si>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</si>
  <si>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</si>
  <si>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</si>
  <si>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</si>
  <si>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</si>
  <si>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</si>
  <si>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</si>
  <si>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</si>
  <si>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</si>
  <si>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</si>
  <si>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</si>
  <si>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</si>
  <si>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</si>
  <si>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</si>
  <si>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</si>
  <si>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</si>
  <si>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</si>
  <si>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</si>
  <si>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</si>
  <si>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</si>
  <si>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</si>
  <si>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</si>
  <si>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</si>
  <si>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</si>
  <si>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</si>
  <si>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</si>
  <si>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</si>
  <si>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</si>
  <si>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</si>
  <si>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</si>
  <si>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</si>
  <si>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</si>
  <si>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</si>
  <si>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</si>
  <si>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</si>
  <si>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</si>
  <si>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</si>
  <si>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</si>
  <si>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</si>
  <si>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</si>
  <si>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</si>
  <si>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</si>
  <si>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</si>
  <si>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</si>
  <si>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</si>
  <si>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</si>
  <si>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</si>
  <si>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</si>
  <si>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</si>
  <si>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</si>
  <si>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</si>
  <si>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</si>
  <si>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</si>
  <si>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</si>
  <si>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</si>
  <si>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</si>
  <si>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</si>
  <si>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</si>
  <si>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</si>
  <si>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</si>
  <si>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</si>
  <si>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</si>
  <si>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</si>
  <si>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</si>
  <si>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</si>
  <si>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</si>
  <si>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</si>
  <si>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</si>
  <si>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</si>
  <si>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</si>
  <si>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</si>
  <si>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</si>
  <si>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</si>
  <si>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</si>
  <si>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</si>
  <si>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</si>
  <si>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</si>
  <si>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</si>
  <si>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</si>
  <si>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</si>
  <si>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</si>
  <si>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</si>
  <si>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</si>
  <si>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</si>
  <si>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</si>
  <si>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</si>
  <si>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</si>
  <si>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</si>
  <si>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</si>
  <si>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</si>
  <si>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</si>
  <si>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</si>
  <si>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</si>
  <si>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</si>
  <si>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</si>
  <si>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</si>
  <si>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</si>
  <si>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</si>
  <si>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</si>
  <si>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</si>
  <si>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</si>
  <si>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</si>
  <si>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</si>
  <si>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</si>
  <si>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</si>
  <si>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</si>
  <si>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</si>
  <si>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</si>
  <si>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</si>
  <si>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</si>
  <si>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</si>
  <si>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</si>
  <si>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</si>
  <si>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</si>
  <si>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</si>
  <si>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</si>
  <si>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</si>
  <si>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</si>
  <si>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</si>
  <si>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</si>
  <si>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</si>
  <si>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</si>
  <si>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</si>
  <si>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</si>
  <si>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</si>
  <si>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</si>
  <si>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</si>
  <si>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</si>
  <si>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</si>
  <si>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</si>
  <si>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</si>
  <si>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</si>
  <si>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</si>
  <si>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</si>
  <si>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</si>
  <si>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</si>
  <si>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</si>
  <si>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</si>
  <si>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</si>
  <si>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</si>
  <si>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</si>
  <si>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</si>
  <si>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</si>
  <si>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</si>
  <si>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</si>
  <si>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</si>
  <si>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</si>
  <si>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</si>
  <si>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</si>
  <si>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</si>
  <si>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</si>
  <si>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</si>
  <si>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</si>
  <si>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</si>
  <si>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</si>
  <si>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</si>
  <si>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</si>
  <si>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</si>
  <si>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</si>
  <si>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</si>
  <si>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</si>
  <si>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</si>
  <si>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</si>
  <si>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</si>
  <si>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</si>
  <si>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</si>
  <si>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</si>
  <si>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</si>
  <si>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</si>
  <si>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</si>
  <si>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</si>
  <si>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</si>
  <si>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</si>
  <si>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</si>
  <si>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</si>
  <si>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</si>
  <si>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</si>
  <si>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</si>
  <si>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</si>
  <si>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</si>
  <si>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</si>
  <si>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</si>
  <si>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</si>
  <si>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</si>
  <si>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</si>
  <si>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</si>
  <si>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</si>
  <si>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</si>
  <si>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</si>
  <si>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</si>
  <si>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</si>
  <si>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</si>
  <si>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</si>
  <si>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</si>
  <si>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</si>
  <si>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</si>
  <si>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</si>
  <si>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</si>
  <si>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</si>
  <si>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</si>
  <si>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</si>
  <si>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</si>
  <si>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</si>
  <si>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</si>
  <si>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</si>
  <si>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</si>
  <si>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</si>
  <si>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</si>
  <si>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</si>
  <si>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</si>
  <si>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</si>
  <si>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</si>
  <si>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</si>
  <si>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</si>
  <si>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</si>
  <si>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</si>
  <si>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</si>
  <si>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</si>
  <si>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</si>
  <si>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</si>
  <si>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</si>
  <si>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</si>
  <si>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</si>
  <si>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</si>
  <si>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</si>
  <si>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</si>
  <si>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</si>
  <si>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</si>
  <si>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</si>
  <si>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</si>
  <si>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</si>
  <si>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</si>
  <si>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</si>
  <si>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</si>
  <si>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</si>
  <si>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</si>
  <si>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</si>
  <si>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</si>
  <si>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</si>
  <si>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</si>
  <si>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</si>
  <si>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</si>
  <si>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</si>
  <si>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</si>
  <si>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</si>
  <si>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</si>
  <si>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</si>
  <si>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</si>
  <si>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</si>
  <si>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</si>
  <si>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</si>
  <si>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</si>
  <si>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</si>
  <si>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</si>
  <si>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</si>
  <si>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</si>
  <si>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</si>
  <si>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</si>
  <si>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</si>
  <si>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</si>
  <si>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</si>
  <si>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</si>
  <si>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</si>
  <si>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</si>
  <si>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</si>
  <si>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</si>
  <si>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</si>
  <si>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</si>
  <si>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</si>
  <si>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</si>
  <si>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</si>
  <si>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</si>
  <si>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</si>
  <si>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</si>
  <si>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</si>
  <si>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</si>
  <si>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</si>
  <si>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</si>
  <si>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</si>
  <si>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</si>
  <si>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</si>
  <si>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</si>
  <si>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</si>
  <si>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</si>
  <si>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</si>
  <si>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</si>
  <si>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</si>
  <si>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</si>
  <si>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</si>
  <si>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</si>
  <si>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</si>
  <si>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</si>
  <si>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</si>
  <si>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</si>
  <si>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</si>
  <si>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</si>
  <si>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</si>
  <si>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</si>
  <si>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</si>
  <si>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</si>
  <si>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</si>
  <si>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</si>
  <si>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</si>
  <si>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</si>
  <si>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</si>
  <si>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</si>
  <si>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</si>
  <si>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</si>
  <si>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</si>
  <si>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</si>
  <si>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</si>
  <si>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</si>
  <si>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</si>
  <si>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</si>
  <si>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</si>
  <si>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</si>
  <si>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</si>
  <si>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</si>
  <si>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</si>
  <si>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</si>
  <si>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</si>
  <si>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</si>
  <si>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</si>
  <si>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</si>
  <si>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</si>
  <si>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</si>
  <si>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</si>
  <si>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</si>
  <si>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</si>
  <si>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</si>
  <si>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</si>
  <si>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</si>
  <si>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</si>
  <si>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</si>
  <si>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</si>
  <si>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</si>
  <si>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</si>
  <si>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</si>
  <si>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</si>
  <si>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</si>
  <si>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</si>
  <si>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</si>
  <si>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</si>
  <si>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</si>
  <si>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</si>
  <si>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</si>
  <si>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</si>
  <si>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</si>
  <si>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</si>
  <si>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</si>
  <si>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</si>
  <si>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</si>
  <si>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</si>
  <si>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</si>
  <si>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</si>
  <si>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</si>
  <si>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</si>
  <si>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</si>
  <si>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</si>
  <si>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</si>
  <si>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</si>
  <si>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</si>
  <si>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</si>
  <si>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</si>
  <si>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</si>
  <si>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</si>
  <si>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</si>
  <si>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</si>
  <si>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</si>
  <si>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</si>
  <si>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</si>
  <si>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</si>
  <si>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</si>
  <si>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</si>
  <si>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</si>
  <si>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</si>
  <si>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</si>
  <si>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</si>
  <si>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</si>
  <si>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</si>
  <si>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</si>
  <si>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</si>
  <si>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</si>
  <si>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</si>
  <si>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</si>
  <si>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</si>
  <si>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</si>
  <si>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</si>
  <si>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</si>
  <si>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</si>
  <si>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</si>
  <si>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</si>
  <si>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</si>
  <si>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</si>
  <si>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</si>
  <si>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</si>
  <si>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</si>
  <si>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</si>
  <si>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</si>
  <si>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</si>
  <si>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</si>
  <si>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</si>
  <si>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</si>
  <si>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</si>
  <si>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</si>
  <si>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</si>
  <si>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</si>
  <si>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</si>
  <si>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</si>
  <si>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</si>
  <si>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</si>
  <si>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</si>
  <si>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</si>
  <si>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</si>
  <si>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</si>
  <si>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</si>
  <si>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</si>
  <si>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</si>
  <si>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</si>
  <si>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</si>
  <si>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</si>
  <si>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</si>
  <si>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</si>
  <si>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</si>
  <si>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</si>
  <si>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</si>
  <si>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</si>
  <si>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</si>
  <si>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</si>
  <si>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</si>
  <si>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</si>
  <si>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</si>
  <si>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</si>
  <si>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</si>
  <si>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</si>
  <si>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</si>
  <si>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</si>
  <si>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</si>
  <si>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</si>
  <si>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</si>
  <si>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</si>
  <si>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</si>
  <si>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</si>
  <si>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</si>
  <si>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</si>
  <si>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</si>
  <si>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</si>
  <si>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</si>
  <si>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</si>
  <si>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</si>
  <si>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</si>
  <si>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</si>
  <si>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</si>
  <si>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</si>
  <si>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</si>
  <si>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</si>
  <si>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</si>
  <si>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</si>
  <si>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</si>
  <si>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</si>
  <si>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</si>
  <si>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</si>
  <si>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</si>
  <si>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</si>
  <si>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</si>
  <si>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</si>
  <si>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</si>
  <si>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</si>
  <si>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</si>
  <si>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</si>
  <si>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</si>
  <si>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</si>
  <si>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</si>
  <si>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</si>
  <si>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</si>
  <si>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</si>
  <si>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</si>
  <si>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</si>
  <si>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</si>
  <si>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</si>
  <si>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</si>
  <si>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</si>
  <si>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</si>
  <si>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</si>
  <si>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</si>
  <si>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</si>
  <si>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</si>
  <si>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</si>
  <si>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</si>
  <si>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</si>
  <si>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</si>
  <si>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</si>
  <si>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</si>
  <si>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</si>
  <si>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</si>
  <si>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</si>
  <si>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</si>
  <si>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</si>
  <si>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</si>
  <si>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</si>
  <si>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</si>
  <si>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</si>
  <si>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</si>
  <si>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</si>
  <si>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</si>
  <si>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</si>
  <si>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</si>
  <si>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</si>
  <si>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</si>
  <si>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</si>
  <si>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</si>
  <si>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</si>
  <si>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</si>
  <si>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</si>
  <si>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</si>
  <si>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</si>
  <si>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</si>
  <si>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</si>
  <si>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</si>
  <si>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</si>
  <si>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</si>
  <si>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</si>
  <si>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</si>
  <si>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</si>
  <si>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</si>
  <si>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</si>
  <si>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</si>
  <si>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</si>
  <si>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</si>
  <si>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</si>
  <si>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</si>
  <si>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</si>
  <si>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</si>
  <si>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</si>
  <si>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</si>
  <si>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</si>
  <si>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</si>
  <si>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</si>
  <si>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</si>
  <si>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</si>
  <si>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</si>
  <si>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</si>
  <si>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</si>
  <si>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</si>
  <si>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</si>
  <si>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</si>
  <si>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</si>
  <si>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</si>
  <si>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</si>
  <si>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</si>
  <si>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</si>
  <si>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</si>
  <si>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</si>
  <si>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</si>
  <si>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</si>
  <si>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</si>
  <si>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</si>
  <si>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</si>
  <si>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</si>
  <si>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</si>
  <si>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</si>
  <si>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</si>
  <si>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</si>
  <si>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</si>
  <si>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</si>
  <si>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</si>
  <si>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</si>
  <si>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</si>
  <si>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</si>
  <si>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</si>
  <si>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</si>
  <si>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</si>
  <si>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</si>
  <si>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</si>
  <si>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</si>
  <si>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</si>
  <si>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</si>
  <si>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</si>
  <si>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</si>
  <si>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</si>
  <si>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</si>
  <si>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</si>
  <si>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</si>
  <si>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</si>
  <si>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</si>
  <si>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</si>
  <si>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</si>
  <si>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</si>
  <si>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</si>
  <si>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</si>
  <si>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</si>
  <si>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</si>
  <si>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</si>
  <si>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</si>
  <si>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</si>
  <si>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</si>
  <si>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</si>
  <si>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</si>
  <si>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</si>
  <si>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</si>
  <si>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</si>
  <si>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</si>
  <si>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</si>
  <si>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</si>
  <si>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</si>
  <si>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</si>
  <si>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</si>
  <si>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</si>
  <si>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</si>
  <si>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</si>
  <si>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</si>
  <si>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</si>
  <si>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</si>
  <si>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</si>
  <si>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</si>
  <si>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</si>
  <si>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</si>
  <si>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</si>
  <si>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</si>
  <si>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</si>
  <si>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</si>
  <si>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</si>
  <si>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</si>
  <si>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</si>
  <si>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</si>
  <si>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</si>
  <si>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</si>
  <si>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</si>
  <si>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</si>
  <si>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</si>
  <si>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</si>
  <si>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</si>
  <si>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</si>
  <si>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</si>
  <si>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</si>
  <si>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</si>
  <si>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</si>
  <si>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</si>
  <si>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</si>
  <si>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</si>
  <si>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</si>
  <si>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</si>
  <si>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</si>
  <si>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</si>
  <si>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</si>
  <si>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</si>
  <si>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</si>
  <si>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</si>
  <si>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</si>
  <si>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</si>
  <si>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</si>
  <si>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</si>
  <si>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</si>
  <si>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</si>
  <si>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</si>
  <si>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</si>
  <si>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</si>
  <si>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</si>
  <si>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</si>
  <si>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</si>
  <si>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</si>
  <si>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</si>
  <si>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</si>
  <si>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</si>
  <si>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</si>
  <si>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</si>
  <si>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</si>
  <si>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</si>
  <si>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</si>
  <si>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</si>
  <si>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</si>
  <si>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</si>
  <si>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</si>
  <si>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</si>
  <si>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</si>
  <si>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</si>
  <si>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</si>
  <si>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</si>
  <si>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</si>
  <si>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</si>
  <si>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</si>
  <si>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</si>
  <si>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</si>
  <si>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</si>
  <si>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</si>
  <si>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</si>
  <si>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</si>
  <si>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</si>
  <si>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</si>
  <si>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</si>
  <si>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</si>
  <si>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</si>
  <si>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</si>
  <si>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</si>
  <si>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</si>
  <si>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</si>
  <si>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</si>
  <si>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</si>
  <si>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</si>
  <si>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</si>
  <si>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</si>
  <si>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</si>
  <si>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</si>
  <si>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</si>
  <si>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</si>
  <si>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</si>
  <si>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</si>
  <si>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</si>
  <si>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</si>
  <si>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</si>
  <si>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</si>
  <si>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</si>
  <si>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</si>
  <si>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</si>
  <si>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</si>
  <si>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</si>
  <si>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</si>
  <si>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</si>
  <si>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</si>
  <si>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</si>
  <si>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</si>
  <si>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</si>
  <si>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</si>
  <si>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</si>
  <si>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</si>
  <si>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</si>
  <si>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</si>
  <si>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</si>
  <si>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</si>
  <si>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</si>
  <si>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</si>
  <si>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</si>
  <si>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</si>
  <si>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</si>
  <si>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</si>
  <si>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</si>
  <si>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</si>
  <si>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</si>
  <si>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</si>
  <si>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</si>
  <si>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</si>
  <si>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</si>
  <si>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</si>
  <si>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</si>
  <si>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</si>
  <si>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</si>
  <si>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</si>
  <si>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</si>
  <si>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</si>
  <si>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</si>
  <si>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</si>
  <si>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</si>
  <si>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</si>
  <si>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</si>
  <si>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</si>
  <si>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</si>
  <si>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</si>
  <si>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</si>
  <si>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</si>
  <si>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</si>
  <si>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</si>
  <si>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</si>
  <si>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</si>
  <si>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</si>
  <si>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</si>
  <si>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</si>
  <si>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</si>
  <si>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</si>
  <si>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</si>
  <si>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</si>
  <si>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</si>
  <si>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</si>
  <si>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</si>
  <si>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</si>
  <si>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</si>
  <si>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</si>
  <si>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</si>
  <si>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</si>
  <si>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</si>
  <si>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</si>
  <si>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</si>
  <si>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</si>
  <si>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</si>
  <si>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</si>
  <si>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</si>
  <si>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</si>
  <si>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</si>
  <si>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</si>
  <si>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</si>
  <si>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</si>
  <si>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</si>
  <si>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</si>
  <si>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</si>
  <si>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</si>
  <si>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</si>
  <si>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</si>
  <si>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</si>
  <si>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</si>
  <si>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</si>
  <si>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</si>
  <si>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</si>
  <si>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</si>
  <si>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</si>
  <si>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</si>
  <si>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</si>
  <si>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</si>
  <si>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</si>
  <si>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</si>
  <si>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</si>
  <si>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</si>
  <si>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</si>
  <si>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</si>
  <si>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</si>
  <si>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</si>
  <si>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</si>
  <si>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</si>
  <si>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</si>
  <si>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</si>
  <si>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</si>
  <si>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</si>
  <si>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</si>
  <si>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</si>
  <si>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</si>
  <si>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</si>
  <si>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</si>
  <si>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</si>
  <si>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</si>
  <si>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</si>
  <si>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</si>
  <si>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</si>
  <si>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</si>
  <si>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</si>
  <si>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</si>
  <si>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</si>
  <si>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</si>
  <si>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</si>
  <si>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</si>
  <si>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</si>
  <si>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</si>
  <si>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</si>
  <si>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</si>
  <si>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</si>
  <si>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</si>
  <si>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</si>
  <si>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</si>
  <si>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</si>
  <si>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</si>
  <si>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</si>
  <si>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</si>
  <si>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</si>
  <si>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</si>
  <si>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</si>
  <si>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</si>
  <si>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</si>
  <si>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</si>
  <si>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</si>
  <si>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</si>
  <si>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</si>
  <si>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</si>
  <si>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</si>
  <si>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</si>
  <si>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</si>
  <si>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</si>
  <si>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</si>
  <si>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</si>
  <si>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</si>
  <si>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</si>
  <si>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</si>
  <si>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</si>
  <si>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</si>
  <si>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</si>
  <si>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</si>
  <si>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</si>
  <si>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</si>
  <si>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</si>
  <si>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</si>
  <si>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</si>
  <si>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</si>
  <si>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</si>
  <si>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</si>
  <si>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</si>
  <si>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</si>
  <si>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</si>
  <si>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</si>
  <si>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</si>
  <si>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</si>
  <si>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</si>
  <si>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</si>
  <si>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</si>
  <si>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</si>
  <si>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</si>
  <si>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</si>
  <si>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</si>
  <si>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</si>
  <si>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</si>
  <si>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</si>
  <si>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</si>
  <si>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</si>
  <si>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</si>
  <si>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</si>
  <si>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</si>
  <si>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</si>
  <si>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</si>
  <si>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</si>
  <si>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</si>
  <si>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</si>
  <si>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</si>
  <si>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</si>
  <si>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</si>
  <si>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</si>
  <si>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</si>
  <si>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</si>
  <si>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</si>
  <si>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</si>
  <si>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</si>
  <si>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</si>
  <si>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</si>
  <si>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</si>
  <si>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</si>
  <si>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</si>
  <si>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</si>
  <si>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</si>
  <si>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</si>
  <si>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</si>
  <si>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</si>
  <si>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</si>
  <si>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</si>
  <si>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</si>
  <si>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</si>
  <si>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</si>
  <si>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</si>
  <si>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</si>
  <si>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</si>
  <si>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</si>
  <si>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</si>
  <si>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</si>
  <si>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</si>
  <si>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</si>
  <si>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</si>
  <si>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</si>
  <si>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</si>
  <si>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</si>
  <si>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</si>
  <si>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</si>
  <si>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</si>
  <si>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</si>
  <si>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</si>
  <si>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</si>
  <si>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</si>
  <si>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</si>
  <si>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</si>
  <si>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</si>
  <si>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</si>
  <si>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</si>
  <si>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</si>
  <si>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</si>
  <si>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</si>
  <si>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</si>
  <si>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</si>
  <si>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</si>
  <si>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</si>
  <si>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</si>
  <si>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</si>
  <si>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</si>
  <si>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</si>
  <si>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</si>
  <si>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</si>
  <si>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</si>
  <si>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</si>
  <si>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</si>
  <si>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</si>
  <si>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</si>
  <si>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</si>
  <si>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</si>
  <si>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</si>
  <si>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</si>
  <si>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</si>
  <si>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</si>
  <si>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</si>
  <si>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</si>
  <si>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</si>
  <si>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</si>
  <si>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</si>
  <si>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</si>
  <si>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</si>
  <si>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</si>
  <si>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</si>
  <si>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</si>
  <si>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</si>
  <si>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</si>
  <si>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</si>
  <si>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</si>
  <si>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</si>
  <si>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</si>
  <si>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</si>
  <si>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</si>
  <si>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</si>
  <si>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</si>
  <si>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</si>
  <si>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</si>
  <si>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</si>
  <si>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</si>
  <si>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</si>
  <si>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</si>
  <si>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</si>
  <si>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</si>
  <si>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</si>
  <si>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</si>
  <si>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</si>
  <si>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</si>
  <si>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</si>
  <si>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</si>
  <si>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</si>
  <si>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</si>
  <si>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</si>
  <si>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</si>
  <si>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</si>
  <si>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</si>
  <si>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</si>
  <si>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</si>
  <si>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</si>
  <si>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</si>
  <si>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</si>
  <si>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</si>
  <si>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</si>
  <si>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</si>
  <si>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</si>
  <si>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</si>
  <si>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</si>
  <si>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</si>
  <si>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</si>
  <si>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</si>
  <si>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</si>
  <si>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</si>
  <si>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</si>
  <si>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</si>
  <si>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</si>
  <si>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</si>
  <si>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</si>
  <si>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</si>
  <si>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</si>
  <si>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</si>
  <si>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</si>
  <si>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</si>
  <si>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</si>
  <si>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</si>
  <si>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</si>
  <si>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</si>
  <si>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</si>
  <si>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</si>
  <si>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</si>
  <si>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</si>
  <si>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</si>
  <si>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</si>
  <si>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</si>
  <si>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</si>
  <si>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</si>
  <si>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</si>
  <si>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</si>
  <si>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</si>
  <si>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</si>
  <si>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</si>
  <si>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</si>
  <si>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</si>
  <si>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</si>
  <si>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</si>
  <si>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</si>
  <si>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</si>
  <si>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</si>
  <si>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</si>
  <si>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</si>
  <si>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</si>
  <si>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</si>
  <si>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</si>
  <si>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</si>
  <si>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</si>
  <si>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</si>
  <si>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</si>
  <si>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</si>
  <si>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</si>
  <si>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</si>
  <si>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</si>
  <si>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</si>
  <si>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</si>
  <si>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</si>
  <si>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</si>
  <si>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</si>
  <si>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</si>
  <si>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</si>
  <si>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</si>
  <si>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</si>
  <si>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</si>
  <si>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</si>
  <si>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</si>
  <si>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</si>
  <si>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</si>
  <si>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</si>
  <si>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</si>
  <si>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</si>
  <si>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</si>
  <si>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</si>
  <si>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</si>
  <si>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</si>
  <si>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</si>
  <si>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</si>
  <si>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</si>
  <si>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</si>
  <si>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</si>
  <si>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</si>
  <si>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</si>
  <si>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</si>
  <si>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</si>
  <si>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</si>
  <si>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</si>
  <si>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</si>
  <si>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</si>
  <si>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</si>
  <si>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</si>
  <si>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</si>
  <si>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</si>
  <si>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</si>
  <si>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</si>
  <si>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</si>
  <si>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</si>
  <si>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</si>
  <si>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</si>
  <si>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</si>
  <si>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</si>
  <si>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</si>
  <si>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</si>
  <si>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</si>
  <si>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</si>
  <si>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</si>
  <si>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</si>
  <si>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</si>
  <si>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</si>
  <si>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</si>
  <si>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</si>
  <si>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</si>
  <si>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</si>
  <si>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</si>
  <si>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</si>
  <si>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</si>
  <si>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</si>
  <si>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</si>
  <si>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</si>
  <si>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</si>
  <si>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</si>
  <si>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</si>
  <si>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</si>
  <si>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</si>
  <si>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</si>
  <si>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</si>
  <si>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</si>
  <si>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</si>
  <si>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</si>
  <si>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</si>
  <si>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</si>
  <si>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</si>
  <si>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</si>
  <si>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</si>
  <si>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</si>
  <si>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</si>
  <si>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</si>
  <si>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</si>
  <si>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</si>
  <si>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</si>
  <si>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</si>
  <si>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</si>
  <si>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</si>
  <si>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</si>
  <si>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</si>
  <si>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</si>
  <si>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</si>
  <si>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</si>
  <si>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</si>
  <si>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</si>
  <si>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</si>
  <si>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</si>
  <si>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</si>
  <si>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</si>
  <si>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</si>
  <si>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</si>
  <si>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</si>
  <si>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</si>
  <si>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</si>
  <si>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</si>
  <si>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</si>
  <si>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</si>
  <si>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</si>
  <si>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</si>
  <si>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</si>
  <si>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</si>
  <si>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</si>
  <si>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</si>
  <si>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</si>
  <si>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</si>
  <si>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</si>
  <si>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</si>
  <si>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</si>
  <si>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</si>
  <si>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</si>
  <si>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</si>
  <si>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</si>
  <si>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</si>
  <si>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</si>
  <si>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</si>
  <si>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</si>
  <si>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</si>
  <si>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</si>
  <si>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</si>
  <si>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</si>
  <si>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</si>
  <si>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</si>
  <si>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</si>
  <si>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</si>
  <si>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</si>
  <si>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</si>
  <si>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</si>
  <si>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</si>
  <si>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</si>
  <si>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</si>
  <si>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</si>
  <si>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</si>
  <si>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</si>
  <si>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</si>
  <si>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</si>
  <si>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</si>
  <si>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</si>
  <si>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</si>
  <si>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</si>
  <si>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</si>
  <si>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</si>
  <si>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</si>
  <si>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</si>
  <si>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</si>
  <si>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</si>
  <si>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</si>
  <si>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</si>
  <si>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</si>
  <si>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</si>
  <si>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</si>
  <si>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</si>
  <si>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</si>
  <si>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</si>
  <si>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</si>
  <si>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</si>
  <si>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</si>
  <si>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</si>
  <si>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</si>
  <si>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</si>
  <si>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</si>
  <si>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</si>
  <si>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</si>
  <si>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</si>
  <si>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</si>
  <si>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</si>
  <si>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</si>
  <si>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</si>
  <si>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</si>
  <si>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</si>
  <si>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</si>
  <si>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</si>
  <si>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</si>
  <si>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</si>
  <si>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</si>
  <si>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</si>
  <si>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</si>
  <si>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</si>
  <si>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</si>
  <si>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</si>
  <si>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</si>
  <si>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</si>
  <si>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</si>
  <si>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</si>
  <si>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</si>
  <si>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</si>
  <si>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</si>
  <si>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</si>
  <si>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</si>
  <si>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</si>
  <si>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</si>
  <si>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</si>
  <si>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</si>
  <si>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</si>
  <si>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</si>
  <si>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</si>
  <si>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</si>
  <si>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</si>
  <si>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</si>
  <si>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</si>
  <si>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</si>
  <si>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</si>
  <si>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</si>
  <si>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</si>
  <si>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</si>
  <si>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</si>
  <si>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</si>
  <si>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</si>
  <si>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</si>
  <si>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</si>
  <si>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</si>
  <si>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</si>
  <si>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</si>
  <si>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</si>
  <si>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</si>
  <si>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</si>
  <si>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</si>
  <si>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</si>
  <si>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</si>
  <si>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</si>
  <si>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</si>
  <si>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</si>
  <si>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</si>
  <si>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</si>
  <si>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</si>
  <si>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</si>
  <si>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</si>
  <si>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</si>
  <si>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</si>
  <si>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</si>
  <si>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</si>
  <si>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</si>
  <si>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</si>
  <si>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</si>
  <si>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</si>
  <si>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</si>
  <si>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</si>
  <si>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</si>
  <si>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</si>
  <si>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</si>
  <si>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</si>
  <si>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</si>
  <si>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</si>
  <si>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</si>
  <si>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</si>
  <si>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</si>
  <si>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</si>
  <si>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</si>
  <si>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</si>
  <si>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</si>
  <si>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</si>
  <si>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</si>
  <si>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</si>
  <si>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</si>
  <si>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</si>
  <si>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</si>
  <si>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</si>
  <si>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</si>
  <si>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</si>
  <si>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</si>
  <si>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</si>
  <si>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</si>
  <si>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</si>
  <si>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</si>
  <si>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</si>
  <si>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</si>
  <si>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</si>
  <si>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</si>
  <si>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</si>
  <si>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</si>
  <si>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</si>
  <si>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</si>
  <si>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</si>
  <si>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</si>
  <si>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</si>
  <si>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</si>
  <si>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</si>
  <si>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</si>
  <si>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</si>
  <si>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</si>
  <si>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</si>
  <si>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</si>
  <si>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</si>
  <si>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</si>
  <si>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</si>
  <si>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</si>
  <si>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</si>
  <si>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</si>
  <si>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</si>
  <si>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</si>
  <si>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</si>
  <si>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</si>
  <si>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</si>
  <si>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</si>
  <si>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</si>
  <si>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</si>
  <si>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</si>
  <si>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</si>
  <si>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</si>
  <si>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</si>
  <si>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</si>
  <si>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</si>
  <si>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</si>
  <si>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</si>
  <si>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</si>
  <si>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</si>
  <si>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</si>
  <si>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</si>
  <si>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</si>
  <si>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</si>
  <si>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</si>
  <si>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</si>
  <si>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</si>
  <si>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</si>
  <si>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</si>
  <si>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</si>
  <si>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</si>
  <si>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</si>
  <si>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</si>
  <si>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</si>
  <si>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</si>
  <si>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</si>
  <si>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</si>
  <si>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</si>
  <si>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</si>
  <si>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</si>
  <si>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</si>
  <si>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</si>
  <si>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</si>
  <si>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</si>
  <si>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</si>
  <si>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</si>
  <si>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</si>
  <si>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</si>
  <si>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</si>
  <si>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</si>
  <si>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</si>
  <si>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</si>
  <si>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</si>
  <si>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</si>
  <si>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</si>
  <si>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</si>
  <si>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</si>
  <si>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</si>
  <si>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</si>
  <si>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</si>
  <si>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</si>
  <si>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</si>
  <si>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</si>
  <si>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</si>
  <si>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</si>
  <si>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</si>
  <si>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</si>
  <si>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</si>
  <si>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</si>
  <si>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</si>
  <si>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</si>
  <si>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</si>
  <si>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</si>
  <si>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</si>
  <si>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</si>
  <si>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</si>
  <si>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</si>
  <si>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</si>
  <si>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</si>
  <si>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</si>
  <si>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</si>
  <si>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</si>
  <si>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</si>
  <si>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</si>
  <si>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</si>
  <si>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</si>
  <si>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</si>
  <si>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</si>
  <si>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</si>
  <si>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</si>
  <si>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</si>
  <si>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</si>
  <si>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</si>
  <si>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</si>
  <si>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</si>
  <si>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</si>
  <si>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</si>
  <si>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</si>
  <si>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</si>
  <si>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</si>
  <si>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</si>
  <si>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</si>
  <si>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</si>
  <si>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</si>
  <si>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</si>
  <si>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</si>
  <si>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</si>
  <si>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</si>
  <si>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</si>
  <si>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</si>
  <si>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</si>
  <si>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</si>
  <si>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</si>
  <si>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</si>
  <si>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</si>
  <si>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</si>
  <si>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</si>
  <si>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</si>
  <si>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</si>
  <si>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</si>
  <si>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</si>
  <si>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</si>
  <si>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</si>
  <si>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</si>
  <si>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</si>
  <si>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</si>
  <si>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</si>
  <si>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</si>
  <si>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</si>
  <si>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</si>
  <si>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</si>
  <si>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</si>
  <si>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</si>
  <si>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</si>
  <si>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</si>
  <si>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</si>
  <si>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</si>
  <si>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</si>
  <si>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</si>
  <si>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</si>
  <si>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</si>
  <si>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</si>
  <si>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</si>
  <si>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</si>
  <si>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</si>
  <si>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</si>
  <si>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</si>
  <si>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</si>
  <si>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</si>
  <si>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</si>
  <si>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</si>
  <si>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</si>
  <si>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</si>
  <si>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</si>
  <si>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</si>
  <si>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</si>
  <si>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</si>
  <si>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</si>
  <si>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</si>
  <si>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</si>
  <si>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</si>
  <si>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</si>
  <si>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</si>
  <si>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</si>
  <si>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</si>
  <si>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</si>
  <si>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</si>
  <si>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</si>
  <si>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</si>
  <si>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</si>
  <si>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</si>
  <si>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</si>
  <si>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</si>
  <si>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</si>
  <si>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</si>
  <si>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</si>
  <si>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</si>
  <si>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</si>
  <si>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</si>
  <si>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</si>
  <si>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</si>
  <si>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</si>
  <si>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</si>
  <si>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</si>
  <si>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</si>
  <si>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</si>
  <si>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</si>
  <si>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</si>
  <si>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</si>
  <si>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</si>
  <si>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</si>
  <si>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</si>
  <si>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</si>
  <si>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</si>
  <si>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</si>
  <si>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</si>
  <si>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</si>
  <si>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</si>
  <si>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</si>
  <si>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</si>
  <si>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</si>
  <si>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</si>
  <si>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</si>
  <si>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</si>
  <si>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</si>
  <si>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</si>
  <si>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</si>
  <si>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</si>
  <si>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</si>
  <si>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</si>
  <si>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</si>
  <si>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</si>
  <si>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</si>
  <si>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</si>
  <si>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</si>
  <si>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</si>
  <si>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</si>
  <si>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</si>
  <si>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</si>
  <si>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</si>
  <si>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</si>
  <si>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</si>
  <si>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</si>
  <si>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</si>
  <si>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</si>
  <si>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</si>
  <si>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</si>
  <si>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</si>
  <si>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</si>
  <si>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</si>
  <si>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</si>
  <si>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</si>
  <si>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</si>
  <si>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</si>
  <si>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</si>
  <si>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</si>
  <si>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</si>
  <si>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</si>
  <si>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</si>
  <si>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</si>
  <si>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</si>
  <si>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</si>
  <si>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</si>
  <si>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</si>
  <si>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</si>
  <si>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</si>
  <si>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</si>
  <si>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</si>
  <si>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</si>
  <si>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</si>
  <si>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</si>
  <si>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</si>
  <si>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</si>
  <si>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</si>
  <si>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</si>
  <si>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</si>
  <si>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</si>
  <si>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</si>
  <si>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</si>
  <si>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</si>
  <si>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</si>
  <si>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</si>
  <si>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</si>
  <si>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</si>
  <si>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</si>
  <si>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</si>
  <si>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</si>
  <si>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</si>
  <si>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</si>
  <si>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</si>
  <si>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</si>
  <si>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</si>
  <si>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</si>
  <si>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</si>
  <si>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</si>
  <si>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</si>
  <si>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</si>
  <si>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</si>
  <si>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</si>
  <si>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</si>
  <si>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</si>
  <si>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</si>
  <si>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</si>
  <si>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</si>
  <si>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</si>
  <si>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</si>
  <si>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</si>
  <si>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</si>
  <si>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</si>
  <si>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</si>
  <si>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</si>
  <si>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</si>
  <si>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</si>
  <si>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</si>
  <si>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</si>
  <si>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</si>
  <si>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</si>
  <si>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</si>
  <si>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</si>
  <si>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</si>
  <si>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</si>
  <si>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</si>
  <si>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</si>
  <si>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</si>
  <si>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</si>
  <si>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</si>
  <si>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</si>
  <si>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</si>
  <si>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</si>
  <si>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</si>
  <si>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</si>
  <si>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</si>
  <si>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</si>
  <si>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</si>
  <si>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</si>
  <si>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</si>
  <si>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</si>
  <si>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</si>
  <si>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</si>
  <si>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</si>
  <si>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</si>
  <si>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</si>
  <si>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</si>
  <si>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</si>
  <si>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</si>
  <si>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</si>
  <si>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</si>
  <si>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</si>
  <si>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</si>
  <si>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</si>
  <si>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</si>
  <si>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</si>
  <si>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</si>
  <si>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</si>
  <si>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</si>
  <si>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</si>
  <si>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</si>
  <si>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</si>
  <si>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</si>
  <si>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</si>
  <si>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</si>
  <si>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</si>
  <si>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</si>
  <si>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</si>
  <si>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</si>
  <si>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</si>
  <si>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</si>
  <si>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</si>
  <si>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</si>
  <si>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</si>
  <si>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</si>
  <si>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</si>
  <si>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</si>
  <si>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</si>
  <si>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</si>
  <si>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</si>
  <si>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</si>
  <si>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</si>
  <si>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</si>
  <si>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</si>
  <si>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</si>
  <si>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</si>
  <si>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</si>
  <si>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</si>
  <si>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</si>
  <si>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</si>
  <si>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</si>
  <si>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</si>
  <si>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</si>
  <si>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</si>
  <si>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</si>
  <si>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</si>
  <si>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</si>
  <si>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</si>
  <si>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</si>
  <si>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</si>
  <si>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</si>
  <si>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</si>
  <si>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</si>
  <si>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</si>
  <si>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</si>
  <si>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</si>
  <si>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</si>
  <si>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</si>
  <si>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</si>
  <si>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</si>
  <si>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</si>
  <si>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</si>
  <si>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</si>
  <si>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</si>
  <si>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</si>
  <si>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</si>
  <si>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</si>
  <si>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</si>
  <si>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</si>
  <si>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</si>
  <si>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</si>
  <si>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</si>
  <si>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</si>
  <si>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</si>
  <si>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</si>
  <si>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</si>
  <si>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</si>
  <si>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</si>
  <si>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</si>
  <si>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</si>
  <si>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</si>
  <si>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</si>
  <si>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</si>
  <si>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</si>
  <si>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</si>
  <si>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</si>
  <si>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</si>
  <si>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</si>
  <si>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</si>
  <si>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</si>
  <si>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</si>
  <si>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</si>
  <si>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</si>
  <si>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</si>
  <si>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</si>
  <si>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</si>
  <si>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</si>
  <si>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</si>
  <si>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</si>
  <si>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</si>
  <si>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</si>
  <si>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</si>
  <si>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</si>
  <si>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</si>
  <si>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</si>
  <si>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</si>
  <si>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</si>
  <si>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</si>
  <si>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</si>
  <si>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</si>
  <si>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</si>
  <si>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</si>
  <si>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</si>
  <si>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</si>
  <si>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</si>
  <si>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</si>
  <si>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</si>
  <si>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</si>
  <si>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</si>
  <si>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</si>
  <si>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</si>
  <si>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</si>
  <si>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</si>
  <si>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</si>
  <si>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</si>
  <si>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</si>
  <si>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</si>
  <si>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</si>
  <si>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</si>
  <si>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</si>
  <si>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</si>
  <si>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</si>
  <si>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</si>
  <si>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</si>
  <si>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</si>
  <si>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</si>
  <si>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</si>
  <si>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</si>
  <si>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</si>
  <si>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</si>
  <si>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</si>
  <si>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</si>
  <si>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</si>
  <si>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</si>
  <si>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</si>
  <si>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</si>
  <si>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</si>
  <si>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</si>
  <si>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</si>
  <si>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</si>
  <si>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</si>
  <si>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</si>
  <si>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</si>
  <si>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</si>
  <si>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</si>
  <si>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</si>
  <si>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</si>
  <si>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</si>
  <si>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</si>
  <si>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</si>
  <si>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</si>
  <si>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</si>
  <si>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</si>
  <si>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</si>
  <si>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</si>
  <si>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</si>
  <si>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</si>
  <si>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</si>
  <si>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</si>
  <si>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</si>
  <si>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</si>
  <si>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</si>
  <si>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</si>
  <si>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</si>
  <si>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</si>
  <si>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</si>
  <si>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</si>
  <si>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</si>
  <si>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</si>
  <si>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</si>
  <si>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</si>
  <si>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</si>
  <si>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</si>
  <si>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</si>
  <si>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</si>
  <si>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</si>
  <si>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</si>
  <si>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</si>
  <si>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</si>
  <si>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</si>
  <si>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</si>
  <si>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</si>
  <si>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</si>
  <si>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</si>
  <si>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</si>
  <si>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</si>
  <si>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</si>
  <si>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</si>
  <si>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</si>
  <si>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</si>
  <si>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</si>
  <si>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</si>
  <si>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</si>
  <si>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</si>
  <si>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</si>
  <si>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</si>
  <si>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</si>
  <si>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</si>
  <si>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</si>
  <si>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</si>
  <si>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</si>
  <si>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</si>
  <si>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</si>
  <si>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</si>
  <si>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</si>
  <si>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</si>
  <si>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</si>
  <si>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</si>
  <si>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</si>
  <si>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</si>
  <si>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</si>
  <si>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</si>
  <si>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</si>
  <si>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</si>
  <si>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</si>
  <si>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</si>
  <si>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</si>
  <si>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</si>
  <si>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</si>
  <si>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</si>
  <si>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</si>
  <si>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</si>
  <si>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</si>
  <si>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</si>
  <si>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</si>
  <si>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</si>
  <si>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</si>
  <si>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</si>
  <si>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</si>
  <si>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</si>
  <si>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</si>
  <si>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</si>
  <si>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</si>
  <si>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</si>
  <si>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</si>
  <si>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</si>
  <si>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</si>
  <si>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</si>
  <si>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</si>
  <si>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</si>
  <si>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</si>
  <si>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</si>
  <si>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</si>
  <si>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</si>
  <si>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</si>
  <si>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</si>
  <si>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</si>
  <si>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</si>
  <si>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</si>
  <si>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</si>
  <si>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</si>
  <si>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</si>
  <si>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</si>
  <si>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</si>
  <si>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</si>
  <si>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</si>
  <si>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</si>
  <si>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</si>
  <si>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</si>
  <si>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</si>
  <si>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</si>
  <si>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</si>
  <si>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</si>
  <si>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</si>
  <si>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</si>
  <si>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</si>
  <si>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</si>
  <si>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</si>
  <si>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</si>
  <si>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</si>
  <si>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</si>
  <si>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</si>
  <si>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</si>
  <si>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</si>
  <si>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</si>
  <si>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</si>
  <si>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</si>
  <si>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</si>
  <si>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</si>
  <si>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</si>
  <si>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</si>
  <si>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</si>
  <si>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</si>
  <si>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</si>
  <si>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</si>
  <si>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</si>
  <si>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</si>
  <si>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</si>
  <si>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</si>
  <si>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</si>
  <si>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</si>
  <si>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</si>
  <si>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</si>
  <si>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</si>
  <si>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</si>
  <si>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</si>
  <si>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</si>
  <si>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</si>
  <si>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</si>
  <si>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</si>
  <si>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</si>
  <si>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</si>
  <si>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</si>
  <si>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</si>
  <si>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</si>
  <si>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</si>
  <si>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</si>
  <si>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</si>
  <si>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</si>
  <si>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</si>
  <si>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</si>
  <si>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</si>
  <si>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</si>
  <si>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</si>
  <si>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</si>
  <si>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</si>
  <si>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</si>
  <si>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</si>
  <si>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</si>
  <si>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</si>
  <si>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</si>
  <si>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</si>
  <si>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</si>
  <si>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</si>
  <si>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</si>
  <si>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</si>
  <si>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</si>
  <si>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</si>
  <si>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</si>
  <si>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</si>
  <si>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</si>
  <si>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</si>
  <si>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</si>
  <si>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</si>
  <si>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</si>
  <si>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</si>
  <si>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</si>
  <si>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</si>
  <si>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</si>
  <si>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</si>
  <si>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</si>
  <si>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</si>
  <si>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</si>
  <si>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</si>
  <si>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</si>
  <si>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</si>
  <si>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</si>
  <si>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</si>
  <si>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</si>
  <si>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</si>
  <si>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</si>
  <si>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</si>
  <si>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</si>
  <si>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</si>
  <si>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</si>
  <si>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</si>
  <si>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</si>
  <si>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</si>
  <si>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</si>
  <si>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</si>
  <si>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</si>
  <si>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</si>
  <si>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</si>
  <si>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</si>
  <si>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</si>
  <si>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</si>
  <si>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</si>
  <si>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</si>
  <si>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</si>
  <si>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</si>
  <si>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</si>
  <si>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</si>
  <si>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</si>
  <si>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</si>
  <si>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</si>
  <si>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</si>
  <si>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</si>
  <si>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</si>
  <si>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</si>
  <si>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</si>
  <si>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</si>
  <si>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</si>
  <si>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</si>
  <si>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</si>
  <si>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</si>
  <si>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</si>
  <si>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</si>
  <si>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</si>
  <si>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</si>
  <si>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</si>
  <si>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</si>
  <si>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</si>
  <si>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</si>
  <si>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</si>
  <si>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</si>
  <si>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</si>
  <si>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</si>
  <si>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</si>
  <si>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</si>
  <si>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</si>
  <si>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</si>
  <si>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</si>
  <si>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</si>
  <si>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</si>
  <si>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</si>
  <si>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</si>
  <si>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</si>
  <si>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</si>
  <si>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</si>
  <si>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</si>
  <si>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</si>
  <si>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</si>
  <si>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</si>
  <si>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</si>
  <si>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</si>
  <si>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</si>
  <si>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</si>
  <si>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</si>
  <si>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</si>
  <si>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</si>
  <si>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</si>
  <si>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</si>
  <si>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</si>
  <si>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</si>
  <si>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</si>
  <si>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</si>
  <si>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</si>
  <si>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</si>
  <si>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</si>
  <si>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</si>
  <si>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</si>
  <si>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</si>
  <si>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</si>
  <si>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</si>
  <si>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</si>
  <si>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</si>
  <si>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</si>
  <si>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</si>
  <si>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</si>
  <si>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</si>
  <si>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</si>
  <si>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</si>
  <si>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</si>
  <si>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</si>
  <si>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</si>
  <si>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</si>
  <si>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</si>
  <si>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</si>
  <si>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</si>
  <si>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</si>
  <si>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</si>
  <si>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</si>
  <si>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</si>
  <si>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</si>
  <si>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</si>
  <si>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</si>
  <si>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</si>
  <si>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</si>
  <si>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</si>
  <si>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</si>
  <si>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</si>
  <si>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</si>
  <si>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</si>
  <si>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</si>
  <si>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</si>
  <si>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</si>
  <si>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</si>
  <si>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</si>
  <si>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</si>
  <si>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</si>
  <si>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</si>
  <si>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</si>
  <si>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</si>
  <si>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</si>
  <si>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</si>
  <si>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</si>
  <si>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</si>
  <si>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</si>
  <si>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</si>
  <si>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</si>
  <si>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</si>
  <si>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</si>
  <si>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</si>
  <si>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</si>
  <si>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</si>
  <si>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</si>
  <si>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</si>
  <si>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</si>
  <si>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</si>
  <si>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</si>
  <si>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</si>
  <si>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</si>
  <si>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</si>
  <si>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</si>
  <si>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</si>
  <si>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</si>
  <si>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</si>
  <si>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</si>
  <si>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</si>
  <si>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</si>
  <si>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</si>
  <si>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</si>
  <si>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</si>
  <si>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</si>
  <si>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</si>
  <si>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</si>
  <si>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</si>
  <si>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</si>
  <si>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</si>
  <si>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</si>
  <si>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</si>
  <si>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</si>
  <si>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</si>
  <si>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</si>
  <si>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</si>
  <si>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</si>
  <si>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</si>
  <si>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</si>
  <si>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</si>
  <si>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</si>
  <si>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</si>
  <si>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</si>
  <si>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</si>
  <si>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</si>
  <si>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</si>
  <si>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</si>
  <si>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</si>
  <si>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</si>
  <si>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</si>
  <si>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</si>
  <si>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</si>
  <si>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</si>
  <si>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</si>
  <si>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</si>
  <si>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</si>
  <si>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</si>
  <si>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</si>
  <si>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</si>
  <si>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</si>
  <si>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</si>
  <si>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</si>
  <si>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</si>
  <si>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</si>
  <si>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</si>
  <si>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</si>
  <si>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</si>
  <si>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</si>
  <si>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</si>
  <si>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</si>
  <si>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</si>
  <si>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</si>
  <si>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</si>
  <si>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</si>
  <si>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</si>
  <si>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</si>
  <si>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</si>
  <si>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</si>
  <si>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</si>
  <si>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</si>
  <si>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</si>
  <si>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</si>
  <si>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</si>
  <si>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</si>
  <si>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</si>
  <si>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</si>
  <si>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</si>
  <si>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</si>
  <si>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</si>
  <si>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</si>
  <si>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</si>
  <si>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</si>
  <si>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</si>
  <si>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</si>
  <si>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</si>
  <si>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</si>
  <si>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</si>
  <si>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</si>
  <si>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</si>
  <si>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</si>
  <si>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</si>
  <si>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</si>
  <si>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</si>
  <si>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</si>
  <si>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</si>
  <si>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</si>
  <si>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</si>
  <si>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</si>
  <si>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</si>
  <si>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</si>
  <si>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</si>
  <si>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</si>
  <si>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</si>
  <si>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</si>
  <si>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</si>
  <si>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</si>
  <si>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</si>
  <si>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</si>
  <si>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</si>
  <si>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</si>
  <si>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</si>
  <si>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</si>
  <si>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</si>
  <si>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</si>
  <si>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</si>
  <si>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</si>
  <si>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</si>
  <si>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</si>
  <si>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</si>
  <si>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</si>
  <si>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</si>
  <si>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</si>
  <si>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</si>
  <si>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</si>
  <si>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</si>
  <si>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</si>
  <si>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</si>
  <si>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</si>
  <si>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</si>
  <si>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</si>
  <si>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</si>
  <si>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</si>
  <si>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</si>
  <si>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</si>
  <si>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</si>
  <si>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</si>
  <si>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</si>
  <si>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</si>
  <si>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</si>
  <si>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</si>
  <si>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</si>
  <si>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</si>
  <si>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</si>
  <si>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</si>
  <si>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</si>
  <si>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</si>
  <si>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</si>
  <si>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</si>
  <si>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</si>
  <si>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</si>
  <si>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</si>
  <si>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</si>
  <si>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</si>
  <si>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</si>
  <si>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</si>
  <si>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</si>
  <si>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</si>
  <si>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</si>
  <si>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</si>
  <si>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</si>
  <si>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</si>
  <si>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</si>
  <si>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</si>
  <si>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</si>
  <si>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</si>
  <si>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</si>
  <si>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</si>
  <si>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</si>
  <si>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</si>
  <si>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</si>
  <si>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</si>
  <si>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</si>
  <si>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</si>
  <si>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</si>
  <si>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</si>
  <si>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</si>
  <si>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</si>
  <si>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</si>
  <si>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</si>
  <si>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</si>
  <si>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</si>
  <si>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</si>
  <si>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</si>
  <si>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</si>
  <si>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</si>
  <si>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</si>
  <si>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</si>
  <si>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</si>
  <si>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</si>
  <si>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</si>
  <si>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</si>
  <si>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</si>
  <si>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</si>
  <si>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</si>
  <si>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</si>
  <si>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</si>
  <si>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</si>
  <si>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</si>
  <si>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</si>
  <si>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</si>
  <si>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</si>
  <si>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</si>
  <si>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</si>
  <si>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</si>
  <si>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</si>
  <si>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</si>
  <si>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</si>
  <si>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</si>
  <si>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</si>
  <si>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</si>
  <si>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</si>
  <si>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</si>
  <si>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</si>
  <si>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</si>
  <si>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</si>
  <si>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</si>
  <si>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</si>
  <si>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</si>
  <si>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</si>
  <si>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</si>
  <si>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</si>
  <si>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</si>
  <si>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</si>
  <si>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</si>
  <si>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</si>
  <si>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</si>
  <si>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</si>
  <si>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</si>
  <si>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</si>
  <si>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</si>
  <si>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</si>
  <si>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</si>
  <si>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</si>
  <si>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</si>
  <si>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</si>
  <si>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</si>
  <si>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</si>
  <si>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</si>
  <si>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</si>
  <si>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</si>
  <si>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</si>
  <si>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</si>
  <si>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</si>
  <si>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</si>
  <si>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</si>
  <si>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</si>
  <si>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</si>
  <si>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</si>
  <si>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</si>
  <si>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</si>
  <si>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</si>
  <si>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</si>
  <si>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</si>
  <si>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</si>
  <si>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</si>
  <si>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</si>
  <si>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</si>
  <si>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</si>
  <si>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</si>
  <si>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</si>
  <si>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</si>
  <si>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</si>
  <si>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</si>
  <si>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</si>
  <si>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</si>
  <si>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</si>
  <si>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</si>
  <si>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</si>
  <si>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</si>
  <si>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</si>
  <si>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</si>
  <si>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</si>
  <si>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</si>
  <si>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</si>
  <si>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</si>
  <si>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</si>
  <si>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</si>
  <si>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</si>
  <si>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</si>
  <si>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</si>
  <si>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</si>
  <si>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</si>
  <si>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</si>
  <si>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</si>
  <si>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</si>
  <si>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</si>
  <si>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</si>
  <si>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</si>
  <si>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</si>
  <si>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</si>
  <si>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</si>
  <si>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</si>
  <si>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</si>
  <si>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</si>
  <si>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</si>
  <si>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</si>
  <si>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</si>
  <si>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</si>
  <si>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</si>
  <si>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</si>
  <si>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</si>
  <si>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</si>
  <si>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</si>
  <si>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</si>
  <si>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</si>
  <si>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</si>
  <si>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</si>
  <si>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</si>
  <si>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</si>
  <si>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</si>
  <si>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</si>
  <si>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</si>
  <si>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</si>
  <si>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</si>
  <si>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</si>
  <si>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</si>
  <si>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</si>
  <si>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</si>
  <si>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</si>
  <si>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</si>
  <si>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</si>
  <si>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</si>
  <si>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</si>
  <si>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</si>
  <si>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</si>
  <si>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</si>
  <si>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</si>
  <si>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</si>
  <si>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</si>
  <si>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</si>
  <si>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</si>
  <si>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</si>
  <si>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</si>
  <si>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</si>
  <si>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</si>
  <si>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</si>
  <si>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</si>
  <si>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</si>
  <si>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</si>
  <si>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</si>
  <si>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</si>
  <si>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</si>
  <si>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</si>
  <si>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</si>
  <si>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</si>
  <si>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</si>
  <si>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</si>
  <si>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</si>
  <si>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</si>
  <si>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</si>
  <si>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</si>
  <si>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</si>
  <si>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</si>
  <si>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</si>
  <si>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</si>
  <si>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</si>
  <si>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</si>
  <si>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</si>
  <si>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</si>
  <si>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</si>
  <si>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</si>
  <si>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</si>
  <si>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</si>
  <si>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</si>
  <si>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</si>
  <si>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</si>
  <si>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</si>
  <si>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</si>
  <si>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</si>
  <si>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</si>
  <si>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</si>
  <si>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</si>
  <si>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</si>
  <si>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</si>
  <si>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</si>
  <si>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</si>
  <si>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</si>
  <si>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</si>
  <si>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</si>
  <si>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</si>
  <si>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</si>
  <si>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</si>
  <si>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</si>
  <si>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</si>
  <si>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</si>
  <si>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</si>
  <si>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</si>
  <si>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</si>
  <si>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</si>
  <si>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</si>
  <si>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</si>
  <si>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</si>
  <si>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</si>
  <si>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</si>
  <si>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</si>
  <si>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</si>
  <si>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</si>
  <si>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</si>
  <si>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</si>
  <si>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</si>
  <si>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</si>
  <si>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</si>
  <si>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</si>
  <si>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</si>
  <si>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</si>
  <si>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</si>
  <si>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</si>
  <si>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</si>
  <si>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</si>
  <si>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</si>
  <si>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</si>
  <si>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</si>
  <si>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</si>
  <si>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</si>
  <si>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</si>
  <si>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</si>
  <si>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</si>
  <si>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</si>
  <si>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</si>
  <si>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</si>
  <si>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</si>
  <si>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</si>
  <si>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</si>
  <si>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</si>
  <si>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</si>
  <si>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</si>
  <si>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</si>
  <si>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</si>
  <si>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</si>
  <si>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</si>
  <si>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</si>
  <si>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</si>
  <si>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</si>
  <si>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</si>
  <si>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</si>
  <si>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</si>
  <si>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</si>
  <si>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</si>
  <si>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</si>
  <si>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</si>
  <si>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</si>
  <si>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</si>
  <si>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</si>
  <si>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</si>
  <si>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</si>
  <si>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</si>
  <si>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</si>
  <si>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</si>
  <si>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</si>
  <si>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</si>
  <si>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</si>
  <si>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</si>
  <si>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</si>
  <si>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</si>
  <si>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</si>
  <si>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</si>
  <si>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</si>
  <si>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</si>
  <si>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</si>
  <si>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</si>
  <si>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</si>
  <si>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</si>
  <si>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</si>
  <si>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</si>
  <si>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</si>
  <si>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</si>
  <si>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</si>
  <si>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</si>
  <si>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</si>
  <si>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</si>
  <si>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</si>
  <si>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</si>
  <si>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</si>
  <si>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</si>
  <si>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</si>
  <si>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</si>
  <si>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</si>
  <si>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</si>
  <si>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</si>
  <si>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</si>
  <si>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</si>
  <si>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</si>
  <si>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</si>
  <si>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</si>
  <si>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</si>
  <si>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</si>
  <si>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</si>
  <si>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</si>
  <si>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</si>
  <si>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</si>
  <si>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</si>
  <si>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</si>
  <si>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</si>
  <si>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</si>
  <si>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</si>
  <si>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</si>
  <si>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</si>
  <si>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</si>
  <si>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</si>
  <si>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</si>
  <si>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</si>
  <si>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</si>
  <si>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</si>
  <si>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</si>
  <si>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</si>
  <si>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</si>
  <si>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</si>
  <si>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</si>
  <si>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</si>
  <si>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</si>
  <si>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</si>
  <si>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</si>
  <si>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</si>
  <si>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</si>
  <si>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</si>
  <si>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</si>
  <si>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</si>
  <si>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</si>
  <si>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</si>
  <si>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</si>
  <si>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</si>
  <si>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</si>
  <si>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</si>
  <si>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</si>
  <si>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</si>
  <si>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</si>
  <si>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</si>
  <si>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</si>
  <si>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</si>
  <si>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</si>
  <si>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</si>
  <si>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</si>
  <si>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</si>
  <si>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</si>
  <si>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</si>
  <si>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</si>
  <si>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</si>
  <si>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</si>
  <si>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</si>
  <si>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</si>
  <si>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</si>
  <si>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</si>
  <si>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</si>
  <si>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</si>
  <si>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</si>
  <si>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</si>
  <si>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</si>
  <si>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</si>
  <si>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</si>
  <si>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</si>
  <si>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</si>
  <si>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</si>
  <si>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</si>
  <si>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</si>
  <si>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</si>
  <si>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</si>
  <si>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</si>
  <si>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</si>
  <si>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</si>
  <si>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</si>
  <si>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</si>
  <si>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</si>
  <si>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</si>
  <si>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</si>
  <si>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</si>
  <si>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</si>
  <si>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</si>
  <si>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</si>
  <si>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</si>
  <si>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</si>
  <si>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</si>
  <si>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</si>
  <si>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</si>
  <si>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</si>
  <si>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</si>
  <si>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</si>
  <si>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</si>
  <si>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</si>
  <si>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</si>
  <si>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</si>
  <si>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</si>
  <si>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</si>
  <si>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</si>
  <si>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</si>
  <si>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</si>
  <si>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</si>
  <si>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</si>
  <si>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</si>
  <si>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</si>
  <si>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</si>
  <si>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</si>
  <si>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</si>
  <si>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</si>
  <si>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</si>
  <si>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</si>
  <si>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</si>
  <si>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</si>
  <si>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</si>
  <si>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</si>
  <si>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</si>
  <si>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</si>
  <si>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</si>
  <si>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</si>
  <si>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</si>
  <si>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</si>
  <si>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</si>
  <si>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</si>
  <si>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</si>
  <si>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</si>
  <si>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</si>
  <si>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</si>
  <si>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</si>
  <si>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</si>
  <si>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</si>
  <si>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</si>
  <si>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</si>
  <si>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</si>
  <si>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</si>
  <si>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</si>
  <si>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</si>
  <si>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</si>
  <si>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</si>
  <si>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</si>
  <si>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</si>
  <si>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</si>
  <si>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</si>
  <si>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</si>
  <si>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</si>
  <si>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</si>
  <si>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</si>
  <si>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</si>
  <si>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</si>
  <si>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</si>
  <si>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</si>
  <si>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</si>
  <si>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</si>
  <si>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</si>
  <si>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</si>
  <si>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</si>
  <si>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</si>
  <si>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</si>
  <si>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</si>
  <si>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</si>
  <si>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</si>
  <si>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</si>
  <si>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</si>
  <si>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</si>
  <si>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</si>
  <si>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</si>
  <si>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</si>
  <si>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</si>
  <si>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</si>
  <si>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</si>
  <si>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</si>
  <si>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</si>
  <si>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</si>
  <si>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</si>
  <si>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</si>
  <si>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</si>
  <si>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</si>
  <si>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</si>
  <si>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</si>
  <si>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</si>
  <si>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</si>
  <si>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</si>
  <si>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</si>
  <si>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</si>
  <si>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</si>
  <si>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</si>
  <si>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</si>
  <si>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</si>
  <si>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</si>
  <si>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</si>
  <si>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</si>
  <si>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</si>
  <si>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</si>
  <si>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</si>
  <si>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</si>
  <si>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</si>
  <si>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</si>
  <si>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</si>
  <si>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</si>
  <si>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</si>
  <si>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</si>
  <si>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</si>
  <si>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</si>
  <si>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</si>
  <si>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</si>
  <si>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</si>
  <si>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</si>
  <si>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</si>
  <si>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</si>
  <si>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</si>
  <si>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</si>
  <si>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</si>
  <si>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</si>
  <si>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</si>
  <si>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</si>
  <si>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</si>
  <si>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</si>
  <si>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</si>
  <si>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</si>
  <si>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</si>
  <si>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</si>
  <si>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</si>
  <si>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</si>
  <si>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</si>
  <si>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</si>
  <si>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</si>
  <si>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</si>
  <si>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</si>
  <si>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</si>
  <si>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</si>
  <si>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</si>
  <si>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</si>
  <si>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</si>
  <si>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</si>
  <si>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</si>
  <si>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</si>
  <si>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</si>
  <si>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</si>
  <si>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</si>
  <si>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</si>
  <si>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</si>
  <si>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</si>
  <si>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</si>
  <si>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</si>
  <si>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</si>
  <si>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</si>
  <si>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</si>
  <si>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</si>
  <si>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</si>
  <si>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</si>
  <si>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</si>
  <si>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</si>
  <si>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</si>
  <si>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</si>
  <si>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</si>
  <si>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</si>
  <si>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</si>
  <si>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</si>
  <si>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</si>
  <si>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</si>
  <si>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</si>
  <si>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</si>
  <si>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</si>
  <si>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</si>
  <si>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</si>
  <si>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</si>
  <si>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</si>
  <si>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</si>
  <si>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</si>
  <si>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</si>
  <si>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</si>
  <si>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</si>
  <si>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</si>
  <si>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</si>
  <si>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</si>
  <si>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</si>
  <si>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</si>
  <si>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</si>
  <si>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</si>
  <si>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</si>
  <si>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</si>
  <si>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</si>
  <si>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</si>
  <si>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</si>
  <si>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</si>
  <si>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</si>
  <si>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</si>
  <si>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</si>
  <si>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</si>
  <si>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</si>
  <si>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</si>
  <si>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</si>
  <si>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</si>
  <si>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</si>
  <si>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</si>
  <si>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</si>
  <si>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</si>
  <si>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</si>
  <si>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</si>
  <si>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</si>
  <si>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</si>
  <si>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</si>
  <si>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</si>
  <si>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</si>
  <si>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</si>
  <si>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</si>
  <si>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</si>
  <si>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</si>
  <si>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</si>
  <si>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</si>
  <si>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</si>
  <si>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</si>
  <si>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</si>
  <si>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</si>
  <si>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</si>
  <si>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</si>
  <si>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</si>
  <si>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</si>
  <si>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</si>
  <si>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</si>
  <si>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</si>
  <si>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</si>
  <si>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</si>
  <si>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</si>
  <si>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</si>
  <si>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</si>
  <si>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</si>
  <si>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</si>
  <si>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</si>
  <si>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</si>
  <si>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</si>
  <si>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</si>
  <si>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</si>
  <si>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</si>
  <si>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</si>
  <si>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</si>
  <si>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</si>
  <si>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</si>
  <si>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</si>
  <si>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</si>
  <si>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</si>
  <si>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</si>
  <si>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</si>
  <si>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</si>
  <si>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</si>
  <si>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</si>
  <si>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</si>
  <si>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</si>
  <si>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</si>
  <si>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</si>
  <si>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</si>
  <si>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</si>
  <si>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</si>
  <si>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</si>
  <si>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</si>
  <si>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</si>
  <si>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</si>
  <si>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</si>
  <si>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</si>
  <si>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</si>
  <si>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</si>
  <si>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</si>
  <si>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</si>
  <si>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</si>
  <si>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</si>
  <si>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</si>
  <si>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</si>
  <si>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</si>
  <si>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</si>
  <si>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</si>
  <si>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</si>
  <si>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</si>
  <si>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</si>
  <si>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</si>
  <si>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</si>
  <si>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</si>
  <si>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</si>
  <si>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</si>
  <si>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</si>
  <si>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</si>
  <si>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</si>
  <si>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</si>
  <si>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</si>
  <si>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</si>
  <si>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</si>
  <si>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</si>
  <si>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</si>
  <si>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</si>
  <si>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</si>
  <si>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</si>
  <si>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</si>
  <si>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</si>
  <si>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</si>
  <si>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</si>
  <si>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</si>
  <si>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</si>
  <si>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</si>
  <si>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</si>
  <si>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</si>
  <si>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</si>
  <si>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</si>
  <si>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</si>
  <si>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</si>
  <si>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</si>
  <si>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</si>
  <si>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</si>
  <si>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</si>
  <si>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</si>
  <si>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</si>
  <si>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</si>
  <si>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</si>
  <si>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</si>
  <si>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</si>
  <si>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</si>
  <si>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</si>
  <si>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</si>
  <si>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</si>
  <si>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</si>
  <si>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</si>
  <si>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</si>
  <si>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</si>
  <si>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</si>
  <si>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</si>
  <si>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</si>
  <si>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</si>
  <si>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</si>
  <si>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</si>
  <si>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</si>
  <si>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</si>
  <si>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</si>
  <si>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</si>
  <si>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</si>
  <si>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</si>
  <si>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</si>
  <si>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</si>
  <si>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</si>
  <si>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</si>
  <si>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</si>
  <si>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</si>
  <si>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</si>
  <si>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</si>
  <si>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</si>
  <si>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</si>
  <si>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</si>
  <si>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</si>
  <si>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</si>
  <si>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</si>
  <si>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</si>
  <si>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</si>
  <si>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</si>
  <si>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</si>
  <si>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</si>
  <si>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</si>
  <si>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</si>
  <si>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</si>
  <si>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</si>
  <si>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</si>
  <si>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</si>
  <si>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</si>
  <si>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</si>
  <si>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</si>
  <si>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</si>
  <si>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</si>
  <si>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</si>
  <si>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</si>
  <si>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</si>
  <si>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</si>
  <si>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</si>
  <si>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</si>
  <si>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</si>
  <si>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</si>
  <si>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</si>
  <si>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</si>
  <si>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</si>
  <si>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</si>
  <si>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</si>
  <si>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</si>
  <si>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</si>
  <si>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</si>
  <si>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</si>
  <si>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</si>
  <si>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</si>
  <si>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</si>
  <si>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</si>
  <si>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</si>
  <si>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</si>
  <si>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</si>
  <si>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</si>
  <si>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</si>
  <si>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</si>
  <si>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</si>
  <si>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</si>
  <si>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</si>
  <si>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</si>
  <si>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</si>
  <si>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</si>
  <si>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</si>
  <si>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</si>
  <si>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</si>
  <si>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</si>
  <si>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</si>
  <si>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</si>
  <si>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</si>
  <si>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</si>
  <si>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</si>
  <si>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</si>
  <si>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</si>
  <si>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</si>
  <si>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</si>
  <si>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</si>
  <si>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</si>
  <si>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</si>
  <si>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</si>
  <si>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</si>
  <si>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</si>
  <si>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</si>
  <si>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</si>
  <si>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</si>
  <si>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</si>
  <si>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</si>
  <si>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</si>
  <si>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</si>
  <si>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</si>
  <si>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</si>
  <si>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</si>
  <si>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</si>
  <si>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</si>
  <si>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</si>
  <si>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</si>
  <si>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</si>
  <si>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</si>
  <si>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</si>
  <si>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</si>
  <si>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</si>
  <si>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</si>
  <si>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</si>
  <si>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</si>
  <si>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</si>
  <si>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</si>
  <si>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</si>
  <si>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</si>
  <si>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</si>
  <si>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</si>
  <si>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</si>
  <si>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</si>
  <si>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</si>
  <si>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</si>
  <si>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</si>
  <si>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</si>
  <si>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</si>
  <si>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</si>
  <si>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</si>
  <si>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</si>
  <si>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</si>
  <si>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</si>
  <si>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</si>
  <si>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</si>
  <si>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</si>
  <si>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</si>
  <si>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</si>
  <si>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</si>
  <si>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</si>
  <si>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</si>
  <si>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</si>
  <si>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</si>
  <si>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</si>
  <si>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</si>
  <si>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</si>
  <si>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</si>
  <si>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</si>
  <si>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</si>
  <si>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</si>
  <si>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</si>
  <si>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</si>
  <si>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</si>
  <si>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</si>
  <si>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</si>
  <si>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</si>
  <si>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</si>
  <si>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</si>
  <si>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</si>
  <si>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</si>
  <si>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</si>
  <si>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</si>
  <si>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</si>
  <si>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</si>
  <si>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</si>
  <si>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</si>
  <si>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</si>
  <si>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</si>
  <si>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</si>
  <si>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</si>
  <si>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</si>
  <si>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</si>
  <si>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</si>
  <si>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</si>
  <si>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</si>
  <si>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</si>
  <si>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</si>
  <si>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</si>
  <si>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</si>
  <si>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</si>
  <si>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</si>
  <si>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</si>
  <si>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</si>
  <si>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</si>
  <si>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</si>
  <si>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</si>
  <si>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</si>
  <si>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</si>
  <si>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</si>
  <si>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</si>
  <si>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</si>
  <si>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</si>
  <si>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</si>
  <si>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</si>
  <si>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</si>
  <si>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</si>
  <si>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</si>
  <si>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</si>
  <si>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</si>
  <si>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</si>
  <si>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</si>
  <si>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</si>
  <si>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</si>
  <si>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</si>
  <si>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</si>
  <si>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</si>
  <si>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</si>
  <si>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</si>
  <si>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</si>
  <si>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</si>
  <si>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</si>
  <si>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</si>
  <si>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</si>
  <si>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</si>
  <si>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</si>
  <si>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</si>
  <si>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</si>
  <si>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</si>
  <si>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</si>
  <si>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</si>
  <si>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</si>
  <si>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</si>
  <si>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</si>
  <si>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</si>
  <si>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</si>
  <si>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</si>
  <si>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</si>
  <si>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</si>
  <si>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</si>
  <si>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</si>
  <si>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</si>
  <si>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</si>
  <si>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</si>
  <si>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</si>
  <si>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</si>
  <si>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</si>
  <si>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</si>
  <si>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</si>
  <si>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</si>
  <si>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</si>
  <si>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</si>
  <si>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</si>
  <si>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</si>
  <si>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</si>
  <si>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</si>
  <si>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</si>
  <si>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</si>
  <si>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</si>
  <si>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</si>
  <si>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</si>
  <si>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</si>
  <si>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</si>
  <si>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</si>
  <si>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</si>
  <si>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</si>
  <si>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</si>
  <si>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</si>
  <si>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</si>
  <si>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</si>
  <si>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</si>
  <si>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</si>
  <si>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</si>
  <si>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</si>
  <si>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</si>
  <si>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</si>
  <si>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</si>
  <si>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</si>
  <si>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</si>
  <si>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</si>
  <si>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</si>
  <si>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</si>
  <si>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</si>
  <si>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</si>
  <si>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</si>
  <si>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</si>
  <si>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</si>
  <si>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</si>
  <si>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</si>
  <si>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</si>
  <si>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</si>
  <si>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</si>
  <si>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</si>
  <si>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</si>
  <si>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</si>
  <si>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</si>
  <si>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</si>
  <si>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</si>
  <si>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</si>
  <si>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</si>
  <si>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</si>
  <si>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</si>
  <si>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</si>
  <si>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</si>
  <si>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</si>
  <si>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</si>
  <si>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</si>
  <si>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</si>
  <si>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</si>
  <si>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</si>
  <si>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</si>
  <si>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</si>
  <si>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</si>
  <si>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</si>
  <si>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</si>
  <si>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</si>
  <si>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</si>
  <si>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</si>
  <si>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</si>
  <si>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</si>
  <si>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</si>
  <si>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</si>
  <si>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</si>
  <si>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</si>
  <si>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</si>
  <si>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</si>
  <si>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</si>
  <si>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</si>
  <si>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</si>
  <si>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</si>
  <si>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</si>
  <si>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</si>
  <si>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</si>
  <si>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</si>
  <si>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</si>
  <si>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</si>
  <si>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</si>
  <si>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</si>
  <si>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</si>
  <si>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</si>
  <si>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</si>
  <si>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</si>
  <si>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</si>
  <si>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</si>
  <si>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</si>
  <si>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</si>
  <si>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</si>
  <si>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</si>
  <si>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</si>
  <si>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</si>
  <si>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</si>
  <si>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</si>
  <si>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</si>
  <si>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</si>
  <si>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</si>
  <si>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</si>
  <si>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</si>
  <si>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</si>
  <si>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</si>
  <si>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</si>
  <si>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</si>
  <si>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</si>
  <si>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</si>
  <si>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</si>
  <si>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</si>
  <si>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</si>
  <si>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</si>
  <si>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</si>
  <si>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</si>
  <si>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</si>
  <si>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</si>
  <si>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</si>
  <si>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</si>
  <si>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</si>
  <si>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</si>
  <si>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</si>
  <si>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</si>
  <si>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</si>
  <si>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</si>
  <si>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</si>
  <si>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</si>
  <si>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</si>
  <si>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</si>
  <si>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</si>
  <si>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</si>
  <si>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</si>
  <si>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</si>
  <si>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</si>
  <si>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</si>
  <si>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</si>
  <si>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</si>
  <si>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</si>
  <si>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</si>
  <si>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</si>
  <si>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</si>
  <si>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</si>
  <si>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</si>
  <si>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</si>
  <si>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</si>
  <si>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</si>
  <si>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</si>
  <si>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</si>
  <si>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</si>
  <si>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</si>
  <si>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</si>
  <si>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</si>
  <si>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</si>
  <si>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</si>
  <si>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</si>
  <si>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</si>
  <si>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</si>
  <si>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</si>
  <si>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</si>
  <si>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</si>
  <si>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</si>
  <si>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</si>
  <si>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</si>
  <si>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</si>
  <si>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</si>
  <si>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</si>
  <si>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</si>
  <si>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</si>
  <si>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</si>
  <si>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</si>
  <si>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</si>
  <si>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</si>
  <si>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</si>
  <si>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</si>
  <si>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</si>
  <si>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</si>
  <si>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</si>
  <si>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</si>
  <si>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</si>
  <si>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</si>
  <si>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</si>
  <si>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</si>
  <si>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</si>
  <si>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</si>
  <si>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</si>
  <si>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</si>
  <si>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</si>
  <si>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</si>
  <si>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</si>
  <si>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</si>
  <si>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</si>
  <si>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</si>
  <si>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</si>
  <si>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</si>
  <si>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</si>
  <si>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</si>
  <si>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</si>
  <si>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</si>
  <si>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</si>
  <si>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</si>
  <si>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</si>
  <si>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</si>
  <si>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</si>
  <si>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</si>
  <si>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</si>
  <si>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</si>
  <si>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</si>
  <si>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</si>
  <si>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</si>
  <si>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</si>
  <si>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</si>
  <si>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</si>
  <si>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</si>
  <si>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</si>
  <si>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</si>
  <si>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</si>
  <si>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</si>
  <si>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</si>
  <si>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</si>
  <si>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</si>
  <si>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</si>
  <si>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</si>
  <si>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</si>
  <si>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</si>
  <si>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</si>
  <si>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</si>
  <si>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</si>
  <si>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</si>
  <si>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</si>
  <si>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</si>
  <si>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</si>
  <si>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</si>
  <si>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</si>
  <si>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</si>
  <si>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</si>
  <si>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</si>
  <si>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</si>
  <si>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</si>
  <si>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</si>
  <si>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</si>
  <si>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</si>
  <si>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</si>
  <si>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</si>
  <si>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</si>
  <si>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</si>
  <si>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</si>
  <si>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</si>
  <si>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</si>
  <si>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</si>
  <si>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</si>
  <si>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</si>
  <si>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</si>
  <si>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</si>
  <si>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</si>
  <si>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</si>
  <si>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</si>
  <si>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</si>
  <si>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</si>
  <si>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</si>
  <si>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</si>
  <si>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</si>
  <si>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</si>
  <si>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</si>
  <si>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</si>
  <si>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</si>
  <si>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</si>
  <si>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</si>
  <si>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</si>
  <si>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</si>
  <si>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</si>
  <si>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</si>
  <si>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</si>
  <si>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</si>
  <si>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</si>
  <si>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</si>
  <si>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</si>
  <si>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</si>
  <si>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</si>
  <si>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</si>
  <si>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</si>
  <si>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</si>
  <si>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</si>
  <si>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</si>
  <si>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</si>
  <si>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</si>
  <si>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</si>
  <si>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</si>
  <si>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</si>
  <si>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</si>
  <si>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</si>
  <si>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</si>
  <si>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</si>
  <si>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</si>
  <si>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</si>
  <si>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</si>
  <si>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</si>
  <si>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</si>
  <si>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</si>
  <si>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</si>
  <si>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</si>
  <si>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</si>
  <si>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</si>
  <si>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</si>
  <si>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</si>
  <si>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</si>
  <si>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</si>
  <si>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</si>
  <si>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</si>
  <si>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</si>
  <si>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</si>
  <si>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</si>
  <si>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</si>
  <si>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</si>
  <si>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</si>
  <si>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</si>
  <si>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</si>
  <si>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</si>
  <si>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</si>
  <si>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</si>
  <si>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</si>
  <si>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</si>
  <si>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</si>
  <si>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</si>
  <si>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</si>
  <si>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</si>
  <si>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</si>
  <si>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</si>
  <si>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</si>
  <si>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</si>
  <si>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</si>
  <si>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</si>
  <si>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</si>
  <si>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</si>
  <si>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</si>
  <si>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</si>
  <si>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</si>
  <si>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</si>
  <si>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</si>
  <si>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</si>
  <si>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</si>
  <si>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</si>
  <si>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</si>
  <si>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</si>
  <si>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</si>
  <si>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</si>
  <si>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</si>
  <si>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</si>
  <si>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</si>
  <si>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</si>
  <si>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</si>
  <si>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</si>
  <si>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</si>
  <si>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</si>
  <si>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</si>
  <si>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</si>
  <si>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</si>
  <si>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</si>
  <si>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</si>
  <si>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</si>
  <si>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</si>
  <si>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</si>
  <si>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</si>
  <si>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</si>
  <si>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</si>
  <si>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</si>
  <si>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</si>
  <si>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</si>
  <si>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</si>
  <si>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</si>
  <si>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</si>
  <si>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</si>
  <si>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</si>
  <si>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</si>
  <si>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</si>
  <si>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</si>
  <si>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</si>
  <si>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</si>
  <si>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</si>
  <si>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</si>
  <si>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</si>
  <si>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</si>
  <si>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</si>
  <si>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</si>
  <si>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</si>
  <si>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</si>
  <si>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</si>
  <si>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</si>
  <si>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</si>
  <si>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</si>
  <si>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</si>
  <si>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</si>
  <si>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</si>
  <si>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</si>
  <si>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</si>
  <si>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</si>
  <si>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</si>
  <si>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</si>
  <si>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</si>
  <si>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</si>
  <si>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</si>
  <si>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</si>
  <si>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</si>
  <si>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</si>
  <si>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</si>
  <si>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</si>
  <si>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</si>
  <si>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</si>
  <si>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</si>
  <si>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</si>
  <si>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</si>
  <si>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</si>
  <si>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</si>
  <si>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</si>
  <si>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</si>
  <si>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</si>
  <si>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</si>
  <si>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</si>
  <si>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</si>
  <si>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</si>
  <si>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</si>
  <si>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</si>
  <si>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</si>
  <si>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</si>
  <si>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</si>
  <si>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</si>
  <si>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</si>
  <si>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</si>
  <si>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</si>
  <si>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</si>
  <si>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</si>
  <si>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</si>
  <si>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</si>
  <si>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</si>
  <si>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</si>
  <si>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</si>
  <si>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</si>
  <si>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</si>
  <si>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</si>
  <si>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</si>
  <si>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</si>
  <si>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</si>
  <si>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</si>
  <si>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</si>
  <si>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</si>
  <si>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</si>
  <si>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</si>
  <si>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</si>
  <si>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</si>
  <si>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</si>
  <si>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</si>
  <si>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</si>
  <si>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</si>
  <si>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</si>
  <si>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</si>
  <si>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</si>
  <si>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</si>
  <si>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</si>
  <si>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</si>
  <si>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</si>
  <si>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</si>
  <si>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</si>
  <si>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</si>
  <si>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</si>
  <si>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</si>
  <si>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</si>
  <si>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</si>
  <si>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</si>
  <si>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</si>
  <si>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</si>
  <si>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</si>
  <si>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</si>
  <si>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</si>
  <si>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</si>
  <si>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</si>
  <si>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</si>
  <si>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</si>
  <si>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</si>
  <si>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</si>
  <si>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</si>
  <si>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</si>
  <si>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</si>
  <si>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</si>
  <si>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</si>
  <si>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</si>
  <si>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</si>
  <si>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</si>
  <si>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</si>
  <si>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</si>
  <si>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</si>
  <si>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</si>
  <si>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</si>
  <si>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</si>
  <si>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</si>
  <si>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</si>
  <si>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</si>
  <si>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</si>
  <si>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</si>
  <si>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</si>
  <si>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</si>
  <si>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</si>
  <si>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</si>
  <si>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</si>
  <si>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</si>
  <si>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</si>
  <si>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</si>
  <si>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</si>
  <si>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</si>
  <si>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</si>
  <si>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</si>
  <si>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</si>
  <si>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</si>
  <si>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</si>
  <si>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</si>
  <si>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</si>
  <si>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</si>
  <si>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</si>
  <si>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</si>
  <si>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</si>
  <si>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</si>
  <si>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</si>
  <si>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</si>
  <si>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</si>
  <si>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</si>
  <si>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</si>
  <si>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</si>
  <si>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</si>
  <si>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</si>
  <si>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</si>
  <si>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</si>
  <si>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</si>
  <si>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</si>
  <si>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</si>
  <si>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</si>
  <si>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</si>
  <si>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</si>
  <si>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</si>
  <si>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</si>
  <si>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</si>
  <si>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</si>
  <si>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</si>
  <si>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</si>
  <si>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</si>
  <si>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</si>
  <si>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</si>
  <si>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</si>
  <si>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</si>
  <si>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</si>
  <si>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</si>
  <si>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</si>
  <si>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</si>
  <si>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</si>
  <si>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</si>
  <si>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</si>
  <si>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</si>
  <si>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</si>
  <si>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</si>
  <si>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</si>
  <si>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</si>
  <si>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</si>
  <si>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</si>
  <si>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</si>
  <si>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</si>
  <si>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</si>
  <si>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</si>
  <si>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</si>
  <si>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</si>
  <si>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</si>
  <si>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</si>
  <si>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</si>
  <si>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</si>
  <si>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</si>
  <si>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</si>
  <si>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</si>
  <si>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</si>
  <si>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</si>
  <si>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</si>
  <si>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</si>
  <si>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</si>
  <si>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</si>
  <si>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</si>
  <si>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</si>
  <si>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</si>
  <si>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</si>
  <si>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</si>
  <si>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</si>
  <si>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</si>
  <si>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</si>
  <si>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</si>
  <si>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</si>
  <si>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</si>
  <si>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</si>
  <si>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</si>
  <si>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</si>
  <si>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</si>
  <si>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</si>
  <si>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</si>
  <si>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</si>
  <si>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</si>
  <si>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</si>
  <si>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</si>
  <si>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</si>
  <si>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</si>
  <si>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</si>
  <si>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</si>
  <si>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</si>
  <si>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</si>
  <si>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</si>
  <si>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</si>
  <si>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</si>
  <si>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</si>
  <si>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</si>
  <si>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</si>
  <si>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</si>
  <si>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</si>
  <si>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</si>
  <si>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</si>
  <si>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</si>
  <si>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</si>
  <si>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</si>
  <si>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</si>
  <si>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</si>
  <si>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</si>
  <si>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</si>
  <si>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</si>
  <si>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</si>
  <si>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</si>
  <si>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</si>
  <si>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</si>
  <si>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</si>
  <si>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</si>
  <si>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</si>
  <si>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</si>
  <si>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</si>
  <si>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</si>
  <si>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</si>
  <si>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</si>
  <si>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</si>
  <si>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</si>
  <si>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</si>
  <si>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</si>
  <si>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</si>
  <si>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</si>
  <si>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</si>
  <si>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</si>
  <si>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</si>
  <si>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</si>
  <si>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</si>
  <si>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</si>
  <si>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</si>
  <si>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</si>
  <si>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</si>
  <si>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</si>
  <si>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</si>
  <si>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</si>
  <si>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</si>
  <si>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</si>
  <si>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</si>
  <si>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</si>
  <si>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</si>
  <si>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</si>
  <si>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</si>
  <si>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</si>
  <si>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</si>
  <si>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</si>
  <si>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</si>
  <si>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</si>
  <si>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</si>
  <si>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</si>
  <si>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</si>
  <si>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</si>
  <si>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</si>
  <si>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</si>
  <si>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</si>
  <si>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</si>
  <si>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</si>
  <si>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</si>
  <si>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</si>
  <si>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</si>
  <si>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</si>
  <si>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</si>
  <si>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</si>
  <si>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</si>
  <si>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</si>
  <si>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</si>
  <si>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</si>
  <si>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</si>
  <si>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</si>
  <si>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</si>
  <si>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</si>
  <si>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</si>
  <si>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</si>
  <si>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</si>
  <si>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</si>
  <si>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</si>
  <si>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</si>
  <si>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</si>
  <si>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</si>
  <si>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</si>
  <si>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</si>
  <si>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</si>
  <si>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</si>
  <si>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</si>
  <si>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</si>
  <si>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</si>
  <si>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</si>
  <si>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</si>
  <si>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</si>
  <si>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</si>
  <si>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</si>
  <si>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</si>
  <si>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</si>
  <si>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</si>
  <si>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</si>
  <si>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</si>
  <si>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</si>
  <si>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</si>
  <si>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</si>
  <si>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</si>
  <si>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</si>
  <si>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</si>
  <si>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</si>
  <si>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</si>
  <si>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</si>
  <si>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</si>
  <si>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</si>
  <si>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</si>
  <si>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</si>
  <si>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</si>
  <si>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</si>
  <si>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</si>
  <si>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</si>
  <si>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</si>
  <si>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</si>
  <si>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</si>
  <si>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</si>
  <si>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</si>
  <si>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</si>
  <si>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</si>
  <si>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</si>
  <si>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</si>
  <si>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</si>
  <si>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</si>
  <si>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</si>
  <si>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</si>
  <si>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</si>
  <si>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</si>
  <si>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</si>
  <si>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</si>
  <si>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</si>
  <si>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</si>
  <si>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</si>
  <si>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</si>
  <si>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</si>
  <si>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</si>
  <si>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</si>
  <si>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</si>
  <si>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</si>
  <si>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</si>
  <si>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</si>
  <si>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</si>
  <si>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</si>
  <si>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</si>
  <si>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</si>
  <si>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</si>
  <si>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</si>
  <si>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</si>
  <si>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</si>
  <si>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</si>
  <si>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</si>
  <si>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</si>
  <si>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</si>
  <si>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</si>
  <si>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</si>
  <si>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</si>
  <si>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</si>
  <si>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</si>
  <si>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</si>
  <si>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</si>
  <si>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</si>
  <si>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</si>
  <si>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</si>
  <si>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</si>
  <si>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</si>
  <si>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</si>
  <si>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</si>
  <si>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</si>
  <si>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</si>
  <si>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</si>
  <si>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</si>
  <si>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</si>
  <si>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</si>
  <si>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</si>
  <si>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</si>
  <si>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</si>
  <si>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</si>
  <si>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</si>
  <si>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</si>
  <si>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</si>
  <si>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</si>
  <si>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</si>
  <si>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</si>
  <si>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</si>
  <si>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</si>
  <si>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</si>
  <si>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</si>
  <si>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</si>
  <si>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</si>
  <si>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</si>
  <si>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</si>
  <si>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</si>
  <si>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</si>
  <si>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</si>
  <si>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</si>
  <si>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</si>
  <si>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</si>
  <si>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</si>
  <si>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</si>
  <si>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</si>
  <si>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</si>
  <si>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</si>
  <si>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</si>
  <si>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</si>
  <si>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</si>
  <si>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</si>
  <si>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</si>
  <si>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</si>
  <si>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</si>
  <si>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</si>
  <si>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</si>
  <si>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</si>
  <si>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</si>
  <si>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</si>
  <si>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</si>
  <si>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</si>
  <si>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</si>
  <si>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</si>
  <si>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</si>
  <si>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</si>
  <si>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</si>
  <si>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</si>
  <si>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</si>
  <si>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</si>
  <si>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</si>
  <si>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</si>
  <si>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</si>
  <si>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</si>
  <si>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</si>
  <si>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</si>
  <si>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</si>
  <si>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</si>
  <si>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</si>
  <si>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</si>
  <si>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</si>
  <si>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</si>
  <si>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</si>
  <si>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</si>
  <si>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</si>
  <si>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</si>
  <si>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</si>
  <si>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</si>
  <si>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</si>
  <si>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</si>
  <si>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</si>
  <si>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</si>
  <si>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</si>
  <si>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</si>
  <si>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</si>
  <si>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</si>
  <si>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</si>
  <si>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</si>
  <si>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</si>
  <si>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</si>
  <si>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</si>
  <si>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</si>
  <si>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</si>
  <si>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</si>
  <si>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</si>
  <si>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</si>
  <si>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</si>
  <si>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</si>
  <si>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</si>
  <si>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</si>
  <si>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</si>
  <si>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</si>
  <si>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</si>
  <si>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</si>
  <si>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</si>
  <si>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</si>
  <si>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</si>
  <si>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</si>
  <si>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</si>
  <si>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</si>
  <si>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</si>
  <si>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</si>
  <si>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</si>
  <si>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</si>
  <si>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</si>
  <si>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</si>
  <si>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</si>
  <si>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</si>
  <si>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</si>
  <si>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</si>
  <si>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</si>
  <si>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</si>
  <si>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</si>
  <si>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</si>
  <si>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</si>
  <si>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</si>
  <si>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</si>
  <si>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</si>
  <si>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</si>
  <si>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</si>
  <si>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</si>
  <si>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</si>
  <si>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</si>
  <si>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</si>
  <si>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</si>
  <si>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</si>
  <si>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</si>
  <si>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</si>
  <si>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</si>
  <si>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</si>
  <si>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</si>
  <si>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</si>
  <si>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</si>
  <si>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</si>
  <si>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</si>
  <si>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</si>
  <si>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</si>
  <si>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</si>
  <si>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</si>
  <si>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</si>
  <si>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</si>
  <si>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</si>
  <si>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</si>
  <si>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</si>
  <si>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</si>
  <si>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</si>
  <si>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</si>
  <si>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</si>
  <si>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</si>
  <si>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</si>
  <si>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</si>
  <si>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</si>
  <si>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</si>
  <si>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</si>
  <si>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</si>
  <si>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</si>
  <si>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</si>
  <si>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</si>
  <si>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</si>
  <si>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</si>
  <si>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</si>
  <si>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</si>
  <si>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</si>
  <si>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</si>
  <si>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</si>
  <si>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</si>
  <si>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</si>
  <si>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</si>
  <si>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</si>
  <si>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</si>
  <si>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</si>
  <si>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</si>
  <si>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</si>
  <si>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</si>
  <si>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</si>
  <si>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</si>
  <si>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</si>
  <si>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</si>
  <si>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</si>
  <si>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</si>
  <si>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</si>
  <si>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</si>
  <si>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</si>
  <si>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</si>
  <si>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</si>
  <si>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</si>
  <si>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</si>
  <si>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</si>
  <si>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</si>
  <si>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</si>
  <si>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</si>
  <si>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</si>
  <si>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</si>
  <si>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</si>
  <si>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</si>
  <si>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</si>
  <si>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</si>
  <si>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</si>
  <si>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</si>
  <si>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</si>
  <si>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</si>
  <si>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</si>
  <si>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</si>
  <si>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</si>
  <si>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</si>
  <si>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</si>
  <si>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</si>
  <si>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</si>
  <si>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</si>
  <si>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</si>
  <si>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</si>
  <si>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</si>
  <si>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</si>
  <si>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</si>
  <si>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</si>
  <si>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</si>
  <si>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</si>
  <si>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</si>
  <si>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</si>
  <si>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</si>
  <si>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</si>
  <si>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</si>
  <si>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</si>
  <si>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</si>
  <si>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</si>
  <si>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</si>
  <si>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</si>
  <si>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</si>
  <si>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</si>
  <si>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</si>
  <si>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</si>
  <si>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</si>
  <si>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</si>
  <si>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</si>
  <si>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</si>
  <si>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</si>
  <si>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</si>
  <si>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</si>
  <si>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</si>
  <si>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</si>
  <si>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</si>
  <si>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</si>
  <si>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</si>
  <si>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</si>
  <si>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</si>
  <si>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</si>
  <si>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</si>
  <si>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</si>
  <si>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</si>
  <si>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</si>
  <si>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</si>
  <si>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</si>
  <si>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</si>
  <si>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</si>
  <si>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</si>
  <si>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</si>
  <si>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</si>
  <si>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</si>
  <si>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</si>
  <si>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</si>
  <si>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</si>
  <si>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</si>
  <si>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</si>
  <si>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</si>
  <si>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</si>
  <si>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</si>
  <si>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</si>
  <si>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</si>
  <si>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</si>
  <si>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</si>
  <si>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</si>
  <si>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</si>
  <si>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</si>
  <si>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</si>
  <si>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</si>
  <si>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</si>
  <si>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</si>
  <si>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</si>
  <si>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</si>
  <si>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</si>
  <si>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</si>
  <si>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</si>
  <si>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</si>
  <si>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</si>
  <si>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</si>
  <si>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</si>
  <si>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</si>
  <si>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</si>
  <si>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</si>
  <si>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</si>
  <si>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</si>
  <si>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</si>
  <si>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</si>
  <si>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</si>
  <si>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</si>
  <si>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</si>
  <si>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</si>
  <si>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</si>
  <si>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</si>
  <si>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</si>
  <si>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</si>
  <si>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</si>
  <si>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</si>
  <si>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</si>
  <si>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</si>
  <si>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</si>
  <si>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</si>
  <si>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</si>
  <si>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</si>
  <si>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</si>
  <si>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</si>
  <si>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</si>
  <si>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</si>
  <si>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</si>
  <si>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</si>
  <si>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</si>
  <si>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</si>
  <si>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</si>
  <si>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</si>
  <si>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</si>
  <si>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</si>
  <si>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</si>
  <si>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</si>
  <si>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</si>
  <si>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</si>
  <si>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</si>
  <si>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</si>
  <si>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</si>
  <si>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</si>
  <si>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</si>
  <si>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</si>
  <si>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</si>
  <si>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</si>
  <si>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</si>
  <si>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</si>
  <si>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</si>
  <si>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</si>
  <si>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</si>
  <si>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</si>
  <si>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</si>
  <si>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</si>
  <si>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</si>
  <si>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</si>
  <si>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</si>
  <si>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</si>
  <si>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</si>
  <si>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</si>
  <si>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</si>
  <si>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</si>
  <si>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</si>
  <si>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</si>
  <si>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</si>
  <si>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</si>
  <si>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</si>
  <si>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</si>
  <si>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</si>
  <si>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</si>
  <si>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</si>
  <si>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</si>
  <si>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</si>
  <si>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</si>
  <si>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</si>
  <si>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</si>
  <si>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</si>
  <si>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</si>
  <si>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</si>
  <si>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</si>
  <si>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</si>
  <si>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</si>
  <si>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</si>
  <si>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</si>
  <si>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</si>
  <si>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</si>
  <si>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</si>
  <si>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</si>
  <si>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</si>
  <si>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</si>
  <si>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</si>
  <si>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</si>
  <si>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</si>
  <si>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</si>
  <si>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</si>
  <si>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</si>
  <si>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</si>
  <si>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</si>
  <si>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</si>
  <si>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</si>
  <si>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</si>
  <si>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</si>
  <si>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</si>
  <si>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</si>
  <si>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</si>
  <si>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</si>
  <si>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</si>
  <si>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</si>
  <si>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</si>
  <si>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</si>
  <si>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</si>
  <si>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</si>
  <si>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</si>
  <si>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</si>
  <si>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</si>
  <si>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</si>
  <si>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</si>
  <si>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</si>
  <si>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</si>
  <si>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</si>
  <si>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</si>
  <si>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</si>
  <si>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</si>
  <si>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</si>
  <si>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</si>
  <si>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</si>
  <si>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</si>
  <si>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</si>
  <si>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</si>
  <si>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</si>
  <si>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</si>
  <si>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</si>
  <si>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</si>
  <si>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</si>
  <si>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</si>
  <si>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</si>
  <si>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</si>
  <si>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</si>
  <si>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</si>
  <si>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</si>
  <si>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</si>
  <si>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</si>
  <si>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</si>
  <si>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</si>
  <si>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</si>
  <si>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</si>
  <si>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</si>
  <si>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</si>
  <si>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</si>
  <si>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</si>
  <si>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</si>
  <si>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</si>
  <si>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</si>
  <si>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</si>
  <si>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</si>
  <si>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</si>
  <si>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</si>
  <si>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</si>
  <si>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</si>
  <si>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</si>
  <si>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</si>
  <si>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</si>
  <si>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</si>
  <si>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</si>
  <si>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</si>
  <si>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</si>
  <si>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</si>
  <si>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</si>
  <si>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</si>
  <si>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</si>
  <si>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</si>
  <si>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</si>
  <si>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</si>
  <si>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</si>
  <si>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</si>
  <si>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</si>
  <si>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</si>
  <si>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</si>
  <si>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</si>
  <si>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</si>
  <si>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</si>
  <si>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</si>
  <si>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</si>
  <si>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</si>
  <si>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</si>
  <si>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</si>
  <si>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</si>
  <si>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</si>
  <si>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</si>
  <si>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</si>
  <si>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</si>
  <si>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</si>
  <si>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</si>
  <si>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</si>
  <si>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</si>
  <si>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</si>
  <si>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</si>
  <si>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</si>
  <si>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</si>
  <si>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</si>
  <si>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</si>
  <si>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</si>
  <si>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</si>
  <si>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</si>
  <si>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</si>
  <si>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</si>
  <si>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</si>
  <si>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</si>
  <si>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</si>
  <si>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</si>
  <si>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</si>
  <si>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</si>
  <si>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</si>
  <si>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</si>
  <si>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</si>
  <si>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</si>
  <si>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</si>
  <si>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</si>
  <si>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</si>
  <si>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</si>
  <si>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</si>
  <si>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</si>
  <si>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</si>
  <si>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</si>
  <si>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</si>
  <si>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</si>
  <si>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</si>
  <si>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</si>
  <si>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</si>
  <si>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</si>
  <si>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</si>
  <si>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</si>
  <si>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</si>
  <si>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</si>
  <si>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</si>
  <si>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</si>
  <si>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</si>
  <si>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</si>
  <si>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</si>
  <si>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</si>
  <si>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</si>
  <si>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</si>
  <si>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</si>
  <si>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</si>
  <si>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</si>
  <si>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</si>
  <si>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</si>
  <si>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</si>
  <si>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</si>
  <si>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</si>
  <si>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</si>
  <si>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</si>
  <si>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</si>
  <si>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</si>
  <si>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</si>
  <si>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</si>
  <si>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</si>
  <si>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</si>
  <si>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</si>
  <si>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</si>
  <si>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</si>
  <si>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</si>
  <si>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</si>
  <si>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</si>
  <si>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</si>
  <si>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</si>
  <si>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</si>
  <si>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</si>
  <si>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</si>
  <si>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</si>
  <si>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</si>
  <si>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</si>
  <si>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</si>
  <si>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</si>
  <si>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</si>
  <si>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</si>
  <si>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</si>
  <si>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</si>
  <si>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</si>
  <si>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</si>
  <si>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</si>
  <si>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</si>
  <si>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</si>
  <si>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</si>
  <si>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</si>
  <si>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</si>
  <si>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</si>
  <si>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</si>
  <si>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</si>
  <si>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</si>
  <si>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</si>
  <si>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</si>
  <si>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</si>
  <si>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</si>
  <si>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</si>
  <si>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</si>
  <si>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</si>
  <si>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</si>
  <si>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</si>
  <si>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</si>
  <si>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</si>
  <si>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</si>
  <si>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</si>
  <si>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</si>
  <si>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</si>
  <si>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</si>
  <si>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</si>
  <si>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</si>
  <si>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</si>
  <si>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</si>
  <si>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</si>
  <si>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</si>
  <si>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</si>
  <si>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</si>
  <si>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</si>
  <si>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</si>
  <si>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</si>
  <si>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</si>
  <si>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</si>
  <si>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</si>
  <si>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</si>
  <si>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</si>
  <si>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</si>
  <si>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</si>
  <si>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</si>
  <si>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</si>
  <si>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</si>
  <si>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</si>
  <si>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</si>
  <si>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</si>
  <si>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</si>
  <si>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</si>
  <si>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</si>
  <si>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</si>
  <si>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</si>
  <si>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</si>
  <si>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</si>
  <si>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</si>
  <si>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</si>
  <si>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</si>
  <si>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</si>
  <si>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</si>
  <si>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</si>
  <si>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</si>
  <si>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</si>
  <si>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</si>
  <si>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</si>
  <si>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</si>
  <si>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</si>
  <si>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</si>
  <si>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</si>
  <si>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</si>
  <si>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</si>
  <si>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</si>
  <si>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</si>
  <si>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</si>
  <si>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</si>
  <si>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</si>
  <si>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</si>
  <si>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</si>
  <si>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</si>
  <si>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</si>
  <si>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</si>
  <si>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</si>
  <si>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</si>
  <si>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</si>
  <si>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</si>
  <si>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</si>
  <si>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</si>
  <si>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</si>
  <si>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</si>
  <si>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</si>
  <si>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</si>
  <si>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</si>
  <si>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</si>
  <si>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</si>
  <si>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</si>
  <si>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</si>
  <si>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</si>
  <si>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</si>
  <si>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</si>
  <si>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</si>
  <si>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</si>
  <si>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</si>
  <si>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</si>
  <si>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</si>
  <si>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</si>
  <si>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</si>
  <si>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</si>
  <si>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</si>
  <si>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</si>
  <si>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</si>
  <si>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</si>
  <si>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</si>
  <si>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</si>
  <si>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</si>
  <si>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</si>
  <si>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</si>
  <si>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</si>
  <si>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</si>
  <si>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</si>
  <si>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</si>
  <si>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</si>
  <si>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</si>
  <si>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</si>
  <si>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</si>
  <si>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</si>
  <si>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</si>
  <si>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</si>
  <si>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</si>
  <si>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</si>
  <si>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</si>
  <si>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</si>
  <si>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</si>
  <si>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</si>
  <si>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</si>
  <si>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</si>
  <si>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</si>
  <si>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</si>
  <si>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</si>
  <si>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</si>
  <si>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</si>
  <si>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</si>
  <si>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</si>
  <si>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</si>
  <si>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</si>
  <si>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</si>
  <si>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</si>
  <si>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</si>
  <si>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</si>
  <si>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</si>
  <si>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</si>
  <si>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</si>
  <si>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</si>
  <si>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</si>
  <si>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</si>
  <si>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</si>
  <si>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</si>
  <si>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</si>
  <si>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</si>
  <si>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</si>
  <si>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</si>
  <si>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</si>
  <si>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</si>
  <si>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</si>
  <si>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</si>
  <si>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</si>
  <si>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</si>
  <si>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</si>
  <si>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</si>
  <si>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</si>
  <si>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</si>
  <si>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</si>
  <si>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</si>
  <si>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</si>
  <si>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</si>
  <si>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</si>
  <si>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</si>
  <si>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</si>
  <si>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</si>
  <si>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</si>
  <si>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</si>
  <si>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</si>
  <si>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</si>
  <si>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</si>
  <si>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</si>
  <si>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</si>
  <si>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</si>
  <si>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</si>
  <si>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</si>
  <si>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</si>
  <si>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</si>
  <si>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</si>
  <si>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</si>
  <si>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</si>
  <si>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</si>
  <si>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</si>
  <si>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</si>
  <si>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</si>
  <si>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</si>
  <si>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</si>
  <si>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</si>
  <si>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</si>
  <si>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</si>
  <si>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</si>
  <si>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</si>
  <si>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</si>
  <si>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</si>
  <si>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</si>
  <si>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</si>
  <si>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</si>
  <si>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</si>
  <si>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</si>
  <si>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</si>
  <si>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</si>
  <si>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</si>
  <si>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</si>
  <si>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</si>
  <si>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</si>
  <si>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</si>
  <si>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</si>
  <si>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</si>
  <si>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</si>
  <si>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</si>
  <si>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</si>
  <si>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</si>
  <si>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</si>
  <si>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</si>
  <si>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</si>
  <si>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</si>
  <si>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</si>
  <si>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</si>
  <si>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</si>
  <si>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</si>
  <si>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</si>
  <si>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</si>
  <si>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</si>
  <si>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</si>
  <si>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</si>
  <si>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</si>
  <si>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</si>
  <si>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</si>
  <si>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</si>
  <si>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</si>
  <si>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</si>
  <si>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</si>
  <si>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</si>
  <si>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</si>
  <si>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</si>
  <si>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</si>
  <si>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</si>
  <si>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</si>
  <si>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</si>
  <si>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</si>
  <si>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</si>
  <si>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</si>
  <si>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</si>
  <si>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</si>
  <si>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</si>
  <si>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</si>
  <si>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</si>
  <si>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</si>
  <si>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</si>
  <si>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</si>
  <si>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</si>
  <si>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</si>
  <si>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</si>
  <si>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</si>
  <si>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</si>
  <si>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</si>
  <si>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</si>
  <si>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</si>
  <si>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</si>
  <si>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</si>
  <si>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</si>
  <si>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</si>
  <si>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</si>
  <si>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</si>
  <si>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</si>
  <si>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</si>
  <si>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</si>
  <si>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</si>
  <si>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</si>
  <si>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</si>
  <si>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</si>
  <si>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</si>
  <si>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</si>
  <si>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</si>
  <si>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</si>
  <si>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</si>
  <si>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</si>
  <si>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</si>
  <si>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</si>
  <si>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</si>
  <si>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</si>
  <si>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</si>
  <si>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</si>
  <si>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</si>
  <si>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</si>
  <si>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</si>
  <si>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</si>
  <si>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</si>
  <si>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</si>
  <si>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</si>
  <si>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</si>
  <si>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</si>
  <si>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</si>
  <si>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</si>
  <si>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</si>
  <si>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</si>
  <si>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</si>
  <si>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</si>
  <si>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</si>
  <si>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</si>
  <si>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</si>
  <si>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</si>
  <si>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</si>
  <si>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</si>
  <si>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</si>
  <si>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</si>
  <si>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</si>
  <si>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</si>
  <si>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</si>
  <si>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</si>
  <si>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</si>
  <si>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</si>
  <si>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</si>
  <si>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</si>
  <si>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</si>
  <si>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</si>
  <si>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</si>
  <si>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</si>
  <si>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</si>
  <si>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</si>
  <si>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</si>
  <si>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</si>
  <si>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</si>
  <si>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</si>
  <si>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</si>
  <si>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</si>
  <si>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</si>
  <si>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</si>
  <si>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</si>
  <si>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</si>
  <si>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</si>
  <si>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</si>
  <si>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</si>
  <si>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</si>
  <si>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</si>
  <si>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</si>
  <si>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</si>
  <si>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</si>
  <si>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</si>
  <si>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</si>
  <si>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</si>
  <si>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</si>
  <si>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</si>
  <si>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</si>
  <si>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</si>
  <si>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</si>
  <si>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</si>
  <si>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</si>
  <si>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</si>
  <si>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</si>
  <si>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</si>
  <si>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</si>
  <si>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</si>
  <si>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</si>
  <si>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</si>
  <si>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</si>
  <si>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</si>
  <si>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</si>
  <si>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</si>
  <si>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</si>
  <si>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</si>
  <si>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</si>
  <si>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</si>
  <si>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</si>
  <si>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</si>
  <si>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</si>
  <si>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</si>
  <si>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</si>
  <si>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</si>
  <si>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</si>
  <si>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</si>
  <si>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</si>
  <si>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</si>
  <si>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</si>
  <si>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</si>
  <si>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</si>
  <si>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</si>
  <si>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</si>
  <si>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</si>
  <si>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</si>
  <si>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</si>
  <si>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</si>
  <si>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</si>
  <si>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</si>
  <si>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</si>
  <si>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</si>
  <si>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</si>
  <si>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</si>
  <si>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</si>
  <si>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</si>
  <si>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</si>
  <si>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</si>
  <si>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</si>
  <si>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</si>
  <si>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</si>
  <si>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</si>
  <si>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</si>
  <si>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</si>
  <si>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</si>
  <si>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</si>
  <si>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</si>
  <si>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</si>
  <si>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</si>
  <si>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</si>
  <si>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</si>
  <si>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</si>
  <si>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</si>
  <si>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</si>
  <si>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</si>
  <si>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</si>
  <si>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</si>
  <si>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</si>
  <si>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</si>
  <si>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</si>
  <si>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</si>
  <si>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</si>
  <si>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</si>
  <si>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</si>
  <si>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</si>
  <si>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</si>
  <si>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</si>
  <si>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</si>
  <si>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</si>
  <si>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</si>
  <si>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</si>
  <si>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</si>
  <si>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</si>
  <si>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</si>
  <si>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</si>
  <si>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</si>
  <si>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</si>
  <si>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</si>
  <si>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</si>
  <si>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</si>
  <si>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</si>
  <si>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</si>
  <si>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</si>
  <si>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</si>
  <si>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</si>
  <si>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</si>
  <si>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</si>
  <si>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</si>
  <si>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</si>
  <si>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</si>
  <si>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</si>
  <si>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</si>
  <si>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</si>
  <si>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</si>
  <si>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</si>
  <si>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</si>
  <si>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</si>
  <si>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</si>
  <si>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</si>
  <si>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</si>
  <si>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</si>
  <si>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</si>
  <si>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</si>
  <si>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</si>
  <si>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</si>
  <si>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</si>
  <si>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</si>
  <si>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</si>
  <si>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</si>
  <si>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</si>
  <si>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</si>
  <si>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</si>
  <si>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</si>
  <si>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</si>
  <si>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</si>
  <si>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</si>
  <si>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</si>
  <si>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</si>
  <si>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</si>
  <si>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</si>
  <si>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</si>
  <si>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</si>
  <si>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</si>
  <si>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</si>
  <si>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</si>
  <si>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</si>
  <si>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</si>
  <si>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</si>
  <si>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</si>
  <si>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</si>
  <si>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</si>
  <si>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</si>
  <si>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</si>
  <si>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</si>
  <si>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</si>
  <si>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</si>
  <si>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</si>
  <si>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</si>
  <si>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</si>
  <si>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</si>
  <si>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</si>
  <si>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</si>
  <si>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</si>
  <si>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</si>
  <si>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</si>
  <si>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</si>
  <si>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</si>
  <si>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</si>
  <si>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</si>
  <si>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</si>
  <si>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</si>
  <si>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</si>
  <si>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</si>
  <si>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</si>
  <si>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</si>
  <si>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</si>
  <si>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</si>
  <si>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</si>
  <si>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</si>
  <si>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</si>
  <si>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</si>
  <si>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</si>
  <si>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</si>
  <si>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</si>
  <si>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</si>
  <si>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</si>
  <si>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</si>
  <si>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</si>
  <si>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</si>
  <si>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</si>
  <si>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</si>
  <si>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</si>
  <si>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</si>
  <si>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</si>
  <si>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</si>
  <si>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</si>
  <si>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</si>
  <si>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</si>
  <si>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</si>
  <si>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</si>
  <si>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</si>
  <si>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</si>
  <si>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</si>
  <si>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</si>
  <si>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</si>
  <si>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</si>
  <si>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</si>
  <si>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</si>
  <si>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</si>
  <si>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</si>
  <si>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</si>
  <si>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</si>
  <si>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</si>
  <si>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</si>
  <si>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</si>
  <si>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</si>
  <si>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</si>
  <si>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</si>
  <si>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</si>
  <si>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</si>
  <si>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</si>
  <si>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</si>
  <si>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</si>
  <si>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</si>
  <si>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</si>
  <si>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</si>
  <si>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</si>
  <si>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</si>
  <si>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</si>
  <si>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</si>
  <si>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</si>
  <si>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</si>
  <si>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</si>
  <si>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</si>
  <si>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</si>
  <si>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</si>
  <si>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</si>
  <si>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</si>
  <si>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</si>
  <si>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</si>
  <si>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</si>
  <si>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</si>
  <si>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</si>
  <si>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</si>
  <si>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</si>
  <si>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</si>
  <si>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</si>
  <si>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</si>
  <si>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</si>
  <si>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</si>
  <si>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</si>
  <si>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</si>
  <si>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</si>
  <si>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</si>
  <si>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</si>
  <si>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</si>
  <si>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</si>
  <si>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</si>
  <si>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</si>
  <si>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</si>
  <si>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</si>
  <si>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</si>
  <si>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</si>
  <si>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</si>
  <si>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</si>
  <si>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</si>
  <si>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</si>
  <si>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</si>
  <si>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</si>
  <si>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</si>
  <si>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</si>
  <si>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</si>
  <si>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</si>
  <si>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</si>
  <si>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</si>
  <si>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</si>
  <si>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</si>
  <si>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</si>
  <si>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</si>
  <si>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</si>
  <si>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</si>
  <si>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</si>
  <si>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</si>
  <si>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</si>
  <si>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</si>
  <si>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</si>
  <si>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</si>
  <si>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</si>
  <si>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</si>
  <si>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</si>
  <si>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</si>
  <si>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</si>
  <si>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</si>
  <si>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</si>
  <si>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</si>
  <si>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</si>
  <si>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</si>
  <si>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</si>
  <si>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</si>
  <si>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</si>
  <si>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</si>
  <si>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</si>
  <si>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</si>
  <si>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</si>
  <si>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</si>
  <si>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</si>
  <si>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</si>
  <si>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</si>
  <si>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</si>
  <si>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</si>
  <si>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</si>
  <si>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</si>
  <si>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</si>
  <si>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</si>
  <si>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</si>
  <si>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</si>
  <si>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</si>
  <si>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</si>
  <si>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</si>
  <si>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</si>
  <si>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</si>
  <si>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</si>
  <si>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</si>
  <si>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</si>
  <si>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</si>
  <si>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</si>
  <si>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</si>
  <si>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</si>
  <si>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</si>
  <si>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</si>
  <si>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</si>
  <si>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</si>
  <si>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</si>
  <si>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</si>
  <si>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</si>
  <si>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</si>
  <si>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</si>
  <si>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</si>
  <si>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</si>
  <si>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</si>
  <si>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</si>
  <si>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</si>
  <si>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</si>
  <si>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</si>
  <si>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</si>
  <si>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</si>
  <si>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</si>
  <si>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</si>
  <si>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</si>
  <si>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</si>
  <si>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</si>
  <si>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</si>
  <si>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</si>
  <si>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</si>
  <si>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</si>
  <si>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</si>
  <si>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</si>
  <si>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</si>
  <si>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</si>
  <si>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</si>
  <si>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</si>
  <si>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</si>
  <si>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</si>
  <si>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</si>
  <si>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</si>
  <si>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</si>
  <si>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</si>
  <si>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</si>
  <si>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</si>
  <si>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</si>
  <si>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</si>
  <si>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</si>
  <si>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</si>
  <si>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</si>
  <si>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</si>
  <si>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</si>
  <si>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</si>
  <si>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</si>
  <si>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</si>
  <si>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</si>
  <si>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</si>
  <si>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</si>
  <si>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</si>
  <si>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</si>
  <si>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</si>
  <si>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</si>
  <si>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</si>
  <si>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</si>
  <si>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</si>
  <si>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</si>
  <si>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</si>
  <si>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</si>
  <si>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</si>
  <si>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</si>
  <si>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</si>
  <si>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</si>
  <si>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</si>
  <si>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</si>
  <si>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</si>
  <si>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</si>
  <si>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</si>
  <si>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</si>
  <si>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</si>
  <si>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</si>
  <si>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</si>
  <si>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</si>
  <si>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</si>
  <si>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</si>
  <si>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</si>
  <si>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</si>
  <si>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</si>
  <si>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</si>
  <si>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</si>
  <si>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</si>
  <si>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</si>
  <si>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</si>
  <si>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</si>
  <si>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</si>
  <si>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</si>
  <si>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</si>
  <si>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</si>
  <si>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</si>
  <si>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</si>
  <si>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</si>
  <si>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</si>
  <si>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</si>
  <si>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</si>
  <si>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</si>
  <si>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</si>
  <si>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</si>
  <si>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</si>
  <si>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</si>
  <si>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</si>
  <si>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</si>
  <si>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</si>
  <si>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</si>
  <si>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</si>
  <si>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</si>
  <si>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</si>
  <si>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</si>
  <si>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</si>
  <si>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</si>
  <si>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</si>
  <si>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</si>
  <si>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</si>
  <si>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</si>
  <si>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</si>
  <si>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</si>
  <si>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</si>
  <si>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</si>
  <si>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</si>
  <si>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</si>
  <si>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</si>
  <si>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</si>
  <si>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</si>
  <si>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</si>
  <si>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</si>
  <si>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</si>
  <si>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</si>
  <si>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</si>
  <si>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</si>
  <si>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</si>
  <si>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</si>
  <si>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</si>
  <si>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</si>
  <si>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</si>
  <si>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</si>
  <si>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</si>
  <si>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</si>
  <si>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</si>
  <si>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</si>
  <si>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</si>
  <si>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</si>
  <si>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</si>
  <si>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</si>
  <si>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</si>
  <si>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</si>
  <si>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</si>
  <si>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</si>
  <si>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</si>
  <si>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</si>
  <si>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</si>
  <si>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</si>
  <si>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</si>
  <si>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</si>
  <si>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</si>
  <si>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</si>
  <si>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</si>
  <si>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</si>
  <si>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</si>
  <si>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</si>
  <si>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</si>
  <si>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</si>
  <si>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</si>
  <si>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</si>
  <si>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</si>
  <si>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</si>
  <si>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</si>
  <si>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</si>
  <si>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</si>
  <si>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</si>
  <si>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</si>
  <si>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</si>
  <si>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</si>
  <si>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</si>
  <si>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</si>
  <si>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</si>
  <si>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</si>
  <si>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</si>
  <si>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</si>
  <si>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</si>
  <si>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</si>
  <si>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</si>
  <si>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</si>
  <si>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</si>
  <si>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</si>
  <si>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</si>
  <si>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</si>
  <si>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</si>
  <si>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</si>
  <si>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</si>
  <si>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</si>
  <si>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</si>
  <si>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</si>
  <si>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</si>
  <si>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</si>
  <si>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</si>
  <si>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</si>
  <si>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</si>
  <si>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</si>
  <si>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</si>
  <si>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</si>
  <si>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</si>
  <si>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</si>
  <si>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</si>
  <si>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</si>
  <si>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</si>
  <si>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</si>
  <si>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</si>
  <si>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</si>
  <si>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</si>
  <si>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</si>
  <si>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</si>
  <si>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</si>
  <si>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</si>
  <si>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</si>
  <si>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</si>
  <si>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</si>
  <si>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</si>
  <si>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</si>
  <si>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</si>
  <si>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</si>
  <si>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</si>
  <si>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</si>
  <si>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</si>
  <si>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</si>
  <si>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</si>
  <si>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</si>
  <si>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</si>
  <si>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</si>
  <si>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</si>
  <si>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</si>
  <si>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</si>
  <si>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</si>
  <si>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</si>
  <si>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</si>
  <si>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</si>
  <si>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</si>
  <si>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</si>
  <si>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</si>
  <si>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</si>
  <si>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</si>
  <si>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</si>
  <si>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</si>
  <si>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</si>
  <si>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</si>
  <si>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</si>
  <si>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</si>
  <si>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</si>
  <si>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</si>
  <si>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</si>
  <si>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</si>
  <si>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</si>
  <si>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</si>
  <si>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</si>
  <si>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</si>
  <si>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</si>
  <si>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</si>
  <si>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</si>
  <si>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</si>
  <si>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</si>
  <si>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</si>
  <si>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</si>
  <si>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</si>
  <si>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</si>
  <si>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</si>
  <si>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</si>
  <si>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</si>
  <si>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</si>
  <si>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</si>
  <si>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</si>
  <si>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</si>
  <si>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</si>
  <si>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</si>
  <si>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</si>
  <si>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</si>
  <si>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</si>
  <si>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</si>
  <si>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</si>
  <si>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</si>
  <si>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</si>
  <si>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</si>
  <si>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</si>
  <si>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</si>
  <si>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</si>
  <si>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</si>
  <si>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</si>
  <si>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</si>
  <si>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</si>
  <si>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</si>
  <si>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</si>
  <si>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</si>
  <si>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</si>
  <si>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</si>
  <si>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</si>
  <si>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</si>
  <si>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</si>
  <si>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</si>
  <si>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</si>
  <si>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</si>
  <si>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</si>
  <si>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</si>
  <si>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</si>
  <si>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</si>
  <si>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</si>
  <si>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</si>
  <si>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</si>
  <si>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</si>
  <si>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</si>
  <si>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</si>
  <si>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</si>
  <si>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</si>
  <si>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</si>
  <si>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</si>
  <si>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</si>
  <si>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</si>
  <si>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</si>
  <si>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</si>
  <si>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</si>
  <si>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</si>
  <si>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</si>
  <si>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</si>
  <si>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</si>
  <si>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</si>
  <si>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</si>
  <si>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</si>
  <si>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</si>
  <si>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</si>
  <si>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</si>
  <si>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</si>
  <si>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</si>
  <si>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</si>
  <si>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</si>
  <si>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</si>
  <si>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</si>
  <si>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</si>
  <si>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</si>
  <si>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</si>
  <si>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</si>
  <si>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</si>
  <si>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</si>
  <si>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</si>
  <si>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</si>
  <si>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</si>
  <si>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</si>
  <si>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</si>
  <si>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</si>
  <si>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</si>
  <si>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</si>
  <si>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</si>
  <si>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</si>
  <si>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</si>
  <si>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</si>
  <si>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</si>
  <si>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</si>
  <si>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</si>
  <si>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</si>
  <si>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</si>
  <si>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</si>
  <si>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</si>
  <si>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</si>
  <si>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</si>
  <si>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</si>
  <si>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</si>
  <si>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</si>
  <si>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</si>
  <si>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</si>
  <si>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</si>
  <si>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</si>
  <si>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</si>
  <si>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</si>
  <si>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</si>
  <si>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</si>
  <si>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</si>
  <si>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</si>
  <si>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</si>
  <si>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</si>
  <si>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</si>
  <si>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</si>
  <si>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</si>
  <si>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</si>
  <si>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</si>
  <si>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</si>
  <si>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</si>
  <si>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</si>
  <si>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</si>
  <si>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</si>
  <si>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</si>
  <si>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</si>
  <si>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</si>
  <si>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</si>
  <si>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</si>
  <si>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</si>
  <si>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</si>
  <si>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</si>
  <si>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</si>
  <si>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</si>
  <si>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</si>
  <si>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</si>
  <si>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</si>
  <si>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</si>
  <si>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</si>
  <si>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</si>
  <si>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</si>
  <si>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</si>
  <si>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</si>
  <si>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</si>
  <si>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</si>
  <si>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</si>
  <si>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</si>
  <si>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</si>
  <si>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</si>
  <si>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</si>
  <si>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</si>
  <si>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</si>
  <si>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</si>
  <si>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</si>
  <si>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</si>
  <si>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</si>
  <si>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</si>
  <si>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</si>
  <si>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</si>
  <si>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</si>
  <si>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</si>
  <si>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</si>
  <si>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</si>
  <si>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</si>
  <si>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</si>
  <si>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</si>
  <si>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</si>
  <si>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</si>
  <si>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</si>
  <si>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</si>
  <si>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</si>
  <si>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</si>
  <si>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</si>
  <si>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</si>
  <si>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</si>
  <si>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</si>
  <si>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</si>
  <si>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</si>
  <si>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</si>
  <si>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</si>
  <si>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</si>
  <si>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</si>
  <si>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</si>
  <si>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</si>
  <si>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</si>
  <si>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</si>
  <si>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</si>
  <si>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</si>
  <si>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</si>
  <si>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</si>
  <si>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</si>
  <si>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</si>
  <si>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</si>
  <si>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</si>
  <si>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</si>
  <si>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</si>
  <si>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</si>
  <si>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</si>
  <si>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</si>
  <si>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</si>
  <si>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</si>
  <si>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</si>
  <si>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</si>
  <si>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</si>
  <si>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</si>
  <si>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</si>
  <si>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</si>
  <si>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</si>
  <si>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</si>
  <si>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</si>
  <si>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</si>
  <si>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</si>
  <si>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</si>
  <si>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</si>
  <si>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</si>
  <si>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</si>
  <si>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</si>
  <si>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</si>
  <si>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</si>
  <si>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</si>
  <si>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</si>
  <si>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</si>
  <si>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</si>
  <si>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</si>
  <si>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</si>
  <si>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</si>
  <si>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</si>
  <si>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</si>
  <si>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</si>
  <si>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</si>
  <si>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</si>
  <si>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</si>
  <si>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</si>
  <si>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</si>
  <si>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</si>
  <si>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</si>
  <si>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</si>
  <si>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</si>
  <si>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</si>
  <si>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</si>
  <si>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</si>
  <si>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</si>
  <si>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</si>
  <si>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</si>
  <si>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</si>
  <si>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</si>
  <si>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</si>
  <si>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</si>
  <si>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</si>
  <si>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</si>
  <si>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</si>
  <si>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</si>
  <si>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</si>
  <si>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</si>
  <si>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</si>
  <si>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</si>
  <si>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</si>
  <si>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</si>
  <si>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</si>
  <si>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</si>
  <si>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</si>
  <si>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</si>
  <si>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</si>
  <si>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</si>
  <si>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</si>
  <si>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</si>
  <si>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</si>
  <si>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</si>
  <si>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</si>
  <si>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</si>
  <si>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</si>
  <si>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</si>
  <si>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</si>
  <si>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</si>
  <si>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</si>
  <si>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</si>
  <si>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</si>
  <si>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</si>
  <si>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</si>
  <si>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</si>
  <si>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</si>
  <si>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</si>
  <si>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</si>
  <si>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</si>
  <si>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</si>
  <si>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</si>
  <si>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</si>
  <si>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</si>
  <si>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</si>
  <si>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</si>
  <si>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</si>
  <si>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</si>
  <si>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</si>
  <si>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</si>
  <si>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</si>
  <si>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</si>
  <si>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</si>
  <si>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</si>
  <si>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</si>
  <si>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</si>
  <si>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</si>
  <si>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</si>
  <si>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</si>
  <si>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</si>
  <si>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</si>
  <si>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</si>
  <si>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</si>
  <si>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</si>
  <si>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</si>
  <si>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</si>
  <si>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</si>
  <si>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</si>
  <si>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</si>
  <si>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</si>
  <si>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</si>
  <si>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</si>
  <si>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</si>
  <si>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</si>
  <si>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</si>
  <si>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</si>
  <si>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</si>
  <si>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</si>
  <si>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</si>
  <si>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</si>
  <si>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</si>
  <si>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</si>
  <si>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</si>
  <si>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</si>
  <si>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</si>
  <si>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</si>
  <si>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</si>
  <si>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</si>
  <si>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</si>
  <si>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</si>
  <si>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</si>
  <si>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</si>
  <si>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</si>
  <si>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</si>
  <si>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</si>
  <si>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</si>
  <si>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</si>
  <si>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</si>
  <si>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</si>
  <si>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</si>
  <si>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</si>
  <si>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</si>
  <si>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</si>
  <si>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</si>
  <si>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</si>
  <si>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</si>
  <si>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</si>
  <si>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</si>
  <si>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</si>
  <si>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</si>
  <si>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</si>
  <si>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</si>
  <si>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</si>
  <si>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</si>
  <si>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</si>
  <si>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</si>
  <si>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</si>
  <si>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</si>
  <si>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</si>
  <si>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</si>
  <si>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</si>
  <si>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</si>
  <si>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</si>
  <si>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</si>
  <si>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</si>
  <si>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</si>
  <si>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</si>
  <si>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</si>
  <si>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</si>
  <si>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</si>
  <si>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</si>
  <si>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</si>
  <si>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</si>
  <si>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</si>
  <si>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</si>
  <si>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</si>
  <si>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</si>
  <si>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</si>
  <si>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</si>
  <si>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</si>
  <si>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</si>
  <si>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</si>
  <si>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</si>
  <si>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</si>
  <si>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</si>
  <si>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</si>
  <si>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</si>
  <si>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</si>
  <si>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</si>
  <si>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</si>
  <si>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</si>
  <si>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</si>
  <si>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</si>
  <si>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</si>
  <si>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</si>
  <si>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</si>
  <si>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</si>
  <si>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</si>
  <si>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</si>
  <si>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</si>
  <si>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</si>
  <si>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</si>
  <si>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</si>
  <si>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</si>
  <si>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</si>
  <si>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</si>
  <si>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</si>
  <si>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</si>
  <si>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</si>
  <si>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</si>
  <si>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</si>
  <si>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</si>
  <si>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</si>
  <si>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</si>
  <si>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</si>
  <si>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</si>
  <si>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</si>
  <si>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</si>
  <si>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</si>
  <si>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</si>
  <si>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</si>
  <si>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</si>
  <si>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</si>
  <si>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</si>
  <si>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</si>
  <si>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</si>
  <si>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</si>
  <si>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</si>
  <si>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</si>
  <si>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</si>
  <si>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</si>
  <si>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</si>
  <si>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</si>
  <si>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</si>
  <si>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</si>
  <si>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</si>
  <si>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</si>
  <si>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</si>
  <si>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</si>
  <si>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</si>
  <si>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</si>
  <si>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</si>
  <si>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</si>
  <si>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</si>
  <si>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</si>
  <si>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</si>
  <si>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</si>
  <si>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</si>
  <si>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</si>
  <si>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</si>
  <si>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</si>
  <si>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</si>
  <si>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</si>
  <si>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</si>
  <si>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</si>
  <si>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</si>
  <si>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</si>
  <si>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</si>
  <si>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</si>
  <si>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</si>
  <si>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</si>
  <si>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</si>
  <si>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</si>
  <si>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</si>
  <si>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</si>
  <si>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</si>
  <si>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</si>
  <si>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</si>
  <si>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</si>
  <si>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</si>
  <si>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</si>
  <si>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</si>
  <si>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</si>
  <si>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</si>
  <si>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</si>
  <si>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</si>
  <si>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</si>
  <si>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</si>
  <si>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</si>
  <si>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</si>
  <si>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</si>
  <si>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</si>
  <si>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</si>
  <si>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</si>
  <si>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</si>
  <si>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</si>
  <si>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</si>
  <si>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</si>
  <si>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</si>
  <si>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</si>
  <si>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</si>
  <si>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</si>
  <si>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</si>
  <si>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</si>
  <si>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</si>
  <si>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</si>
  <si>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</si>
  <si>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</si>
  <si>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</si>
  <si>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</si>
  <si>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</si>
  <si>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</si>
  <si>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</si>
  <si>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</si>
  <si>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</si>
  <si>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</si>
  <si>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</si>
  <si>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</si>
  <si>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</si>
  <si>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</si>
  <si>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</si>
  <si>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</si>
  <si>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</si>
  <si>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</si>
  <si>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</si>
  <si>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</si>
  <si>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</si>
  <si>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</si>
  <si>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</si>
  <si>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</si>
  <si>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</si>
  <si>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</si>
  <si>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</si>
  <si>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</si>
  <si>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</si>
  <si>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</si>
  <si>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</si>
  <si>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</si>
  <si>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</si>
  <si>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</si>
  <si>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</si>
  <si>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</si>
  <si>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</si>
  <si>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</si>
  <si>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</si>
  <si>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</si>
  <si>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</si>
  <si>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</si>
  <si>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</si>
  <si>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</si>
  <si>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</si>
  <si>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</si>
  <si>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</si>
  <si>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</si>
  <si>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</si>
  <si>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</si>
  <si>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</si>
  <si>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</si>
  <si>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</si>
  <si>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</si>
  <si>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</si>
  <si>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</si>
  <si>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</si>
  <si>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</si>
  <si>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</si>
  <si>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</si>
  <si>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</si>
  <si>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</si>
  <si>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</si>
  <si>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</si>
  <si>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</si>
  <si>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</si>
  <si>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</si>
  <si>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</si>
  <si>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</si>
  <si>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</si>
  <si>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</si>
  <si>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</si>
  <si>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</si>
  <si>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</si>
  <si>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</si>
  <si>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</si>
  <si>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</si>
  <si>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</si>
  <si>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</si>
  <si>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</si>
  <si>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</si>
  <si>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</si>
  <si>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</si>
  <si>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</si>
  <si>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</si>
  <si>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</si>
  <si>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</si>
  <si>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</si>
  <si>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</si>
  <si>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</si>
  <si>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</si>
  <si>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</si>
  <si>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</si>
  <si>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</si>
  <si>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</si>
  <si>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</si>
  <si>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</si>
  <si>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</si>
  <si>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</si>
  <si>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</si>
  <si>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</si>
  <si>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</si>
  <si>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</si>
  <si>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</si>
  <si>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</si>
  <si>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</si>
  <si>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</si>
  <si>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</si>
  <si>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</si>
  <si>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</si>
  <si>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</si>
  <si>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</si>
  <si>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</si>
  <si>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</si>
  <si>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</si>
  <si>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</si>
  <si>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</si>
  <si>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</si>
  <si>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</si>
  <si>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</si>
  <si>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</si>
  <si>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</si>
  <si>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</si>
  <si>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</si>
  <si>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</si>
  <si>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</si>
  <si>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</si>
  <si>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</si>
  <si>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</si>
  <si>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</si>
  <si>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</si>
  <si>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</si>
  <si>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</si>
  <si>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</si>
  <si>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</si>
  <si>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</si>
  <si>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</si>
  <si>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</si>
  <si>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</si>
  <si>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</si>
  <si>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</si>
  <si>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</si>
  <si>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</si>
  <si>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</si>
  <si>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</si>
  <si>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</si>
  <si>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</si>
  <si>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</si>
  <si>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</si>
  <si>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</si>
  <si>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</si>
  <si>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</si>
  <si>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</si>
  <si>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</si>
  <si>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</si>
  <si>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</si>
  <si>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</si>
  <si>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</si>
  <si>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</si>
  <si>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</si>
  <si>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</si>
  <si>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</si>
  <si>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</si>
  <si>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</si>
  <si>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</si>
  <si>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</si>
  <si>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</si>
  <si>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</si>
  <si>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</si>
  <si>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</si>
  <si>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</si>
  <si>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</si>
  <si>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</si>
  <si>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</si>
  <si>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</si>
  <si>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</si>
  <si>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</si>
  <si>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</si>
  <si>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</si>
  <si>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</si>
  <si>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</si>
  <si>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</si>
  <si>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</si>
  <si>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</si>
  <si>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</si>
  <si>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</si>
  <si>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</si>
  <si>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</si>
  <si>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</si>
  <si>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</si>
  <si>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</si>
  <si>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</si>
  <si>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</si>
  <si>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</si>
  <si>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</si>
  <si>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</si>
  <si>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</si>
  <si>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</si>
  <si>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</si>
  <si>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</si>
  <si>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</si>
  <si>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</si>
  <si>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</si>
  <si>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</si>
  <si>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</si>
  <si>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</si>
  <si>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</si>
  <si>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</si>
  <si>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</si>
  <si>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</si>
  <si>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</si>
  <si>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</si>
  <si>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</si>
  <si>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</si>
  <si>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</si>
  <si>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</si>
  <si>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</si>
  <si>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</si>
  <si>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</si>
  <si>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</si>
  <si>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</si>
  <si>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</si>
  <si>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</si>
  <si>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</si>
  <si>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</si>
  <si>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</si>
  <si>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</si>
  <si>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</si>
  <si>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</si>
  <si>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</si>
  <si>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</si>
  <si>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</si>
  <si>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</si>
  <si>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</si>
  <si>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</si>
  <si>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</si>
  <si>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</si>
  <si>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</si>
  <si>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</si>
  <si>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</si>
  <si>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</si>
  <si>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</si>
  <si>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</si>
  <si>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</si>
  <si>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</si>
  <si>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</si>
  <si>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</si>
  <si>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</si>
  <si>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</si>
  <si>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</si>
  <si>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</si>
  <si>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</si>
  <si>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</si>
  <si>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</si>
  <si>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</si>
  <si>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</si>
  <si>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</si>
  <si>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</si>
  <si>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</si>
  <si>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</si>
  <si>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</si>
  <si>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</si>
  <si>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</si>
  <si>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</si>
  <si>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</si>
  <si>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</si>
  <si>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</si>
  <si>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</si>
  <si>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</si>
  <si>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</si>
  <si>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</si>
  <si>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</si>
  <si>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</si>
  <si>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</si>
  <si>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</si>
  <si>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</si>
  <si>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</si>
  <si>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</si>
  <si>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</si>
  <si>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</si>
  <si>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</si>
  <si>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</si>
  <si>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</si>
  <si>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</si>
  <si>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</si>
  <si>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</si>
  <si>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</si>
  <si>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</si>
  <si>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</si>
  <si>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</si>
  <si>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</si>
  <si>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</si>
  <si>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</si>
  <si>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</si>
  <si>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</si>
  <si>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</si>
  <si>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</si>
  <si>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</si>
  <si>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</si>
  <si>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</si>
  <si>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</si>
  <si>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</si>
  <si>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</si>
  <si>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</si>
  <si>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</si>
  <si>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</si>
  <si>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</si>
  <si>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</si>
  <si>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</si>
  <si>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</si>
  <si>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</si>
  <si>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</si>
  <si>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</si>
  <si>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</si>
  <si>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</si>
  <si>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</si>
  <si>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</si>
  <si>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</si>
  <si>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</si>
  <si>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</si>
  <si>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</si>
  <si>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</si>
  <si>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</si>
  <si>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</si>
  <si>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</si>
  <si>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</si>
  <si>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</si>
  <si>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</si>
  <si>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</si>
  <si>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</si>
  <si>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</si>
  <si>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</si>
  <si>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</si>
  <si>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</si>
  <si>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</si>
  <si>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</si>
  <si>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</si>
  <si>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</si>
  <si>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</si>
  <si>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</si>
  <si>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</si>
  <si>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</si>
  <si>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</si>
  <si>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</si>
  <si>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</si>
  <si>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</si>
  <si>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</si>
  <si>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</si>
  <si>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</si>
  <si>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</si>
  <si>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</si>
  <si>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</si>
  <si>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</si>
  <si>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</si>
  <si>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</si>
  <si>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</si>
  <si>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</si>
  <si>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</si>
  <si>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</si>
  <si>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</si>
  <si>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</si>
  <si>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</si>
  <si>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</si>
  <si>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</si>
  <si>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</si>
  <si>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</si>
  <si>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</si>
  <si>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</si>
  <si>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</si>
  <si>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</si>
  <si>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</si>
  <si>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</si>
  <si>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</si>
  <si>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</si>
  <si>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</si>
  <si>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</si>
  <si>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</si>
  <si>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</si>
  <si>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</si>
  <si>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</si>
  <si>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</si>
  <si>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</si>
  <si>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</si>
  <si>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</si>
  <si>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</si>
  <si>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</si>
  <si>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</si>
  <si>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</si>
  <si>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</si>
  <si>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</si>
  <si>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</si>
  <si>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</si>
  <si>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</si>
  <si>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</si>
  <si>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</si>
  <si>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</si>
  <si>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</si>
  <si>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</si>
  <si>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</si>
  <si>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</si>
  <si>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</si>
  <si>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</si>
  <si>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</si>
  <si>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</si>
  <si>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</si>
  <si>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</si>
  <si>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</si>
  <si>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</si>
  <si>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</si>
  <si>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</si>
  <si>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</si>
  <si>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</si>
  <si>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</si>
  <si>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</si>
  <si>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</si>
  <si>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</si>
  <si>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</si>
  <si>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</si>
  <si>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</si>
  <si>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</si>
  <si>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</si>
  <si>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</si>
  <si>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</si>
  <si>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</si>
  <si>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</si>
  <si>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</si>
  <si>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</si>
  <si>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</si>
  <si>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</si>
  <si>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</si>
  <si>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</si>
  <si>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</si>
  <si>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</si>
  <si>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</si>
  <si>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</si>
  <si>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</si>
  <si>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</si>
  <si>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</si>
  <si>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</si>
  <si>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</si>
  <si>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</si>
  <si>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</si>
  <si>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</si>
  <si>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</si>
  <si>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</si>
  <si>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</si>
  <si>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</si>
  <si>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</si>
  <si>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</si>
  <si>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</si>
  <si>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</si>
  <si>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</si>
  <si>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</si>
  <si>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</si>
  <si>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</si>
  <si>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</si>
  <si>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</si>
  <si>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</si>
  <si>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</si>
  <si>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</si>
  <si>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</si>
  <si>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</si>
  <si>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</si>
  <si>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</si>
  <si>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</si>
  <si>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</si>
  <si>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</si>
  <si>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</si>
  <si>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</si>
  <si>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</si>
  <si>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</si>
  <si>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</si>
  <si>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</si>
  <si>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</si>
  <si>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</si>
  <si>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</si>
  <si>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</si>
  <si>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</si>
  <si>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</si>
  <si>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</si>
  <si>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</si>
  <si>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</si>
  <si>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</si>
  <si>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</si>
  <si>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</si>
  <si>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</si>
  <si>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</si>
  <si>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</si>
  <si>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</si>
  <si>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</si>
  <si>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</si>
  <si>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</si>
  <si>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</si>
  <si>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</si>
  <si>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</si>
  <si>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</si>
  <si>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</si>
  <si>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</si>
  <si>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</si>
  <si>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</si>
  <si>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</si>
  <si>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</si>
  <si>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</si>
  <si>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</si>
  <si>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</si>
  <si>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</si>
  <si>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</si>
  <si>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</si>
  <si>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</si>
  <si>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</si>
  <si>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</si>
  <si>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</si>
  <si>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</si>
  <si>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</si>
  <si>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</si>
  <si>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</si>
  <si>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</si>
  <si>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</si>
  <si>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</si>
  <si>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</si>
  <si>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</si>
  <si>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</si>
  <si>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</si>
  <si>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</si>
  <si>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</si>
  <si>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</si>
  <si>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</si>
  <si>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</si>
  <si>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</si>
  <si>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</si>
  <si>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</si>
  <si>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</si>
  <si>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</si>
  <si>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</si>
  <si>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</si>
  <si>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</si>
  <si>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</si>
  <si>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</si>
  <si>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</si>
  <si>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</si>
  <si>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</si>
  <si>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</si>
  <si>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</si>
  <si>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</si>
  <si>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</si>
  <si>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</si>
  <si>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</si>
  <si>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</si>
  <si>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</si>
  <si>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</si>
  <si>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</si>
  <si>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</si>
  <si>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</si>
  <si>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</si>
  <si>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</si>
  <si>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</si>
  <si>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</si>
  <si>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</si>
  <si>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</si>
  <si>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</si>
  <si>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</si>
  <si>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</si>
  <si>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</si>
  <si>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</si>
  <si>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</si>
  <si>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</si>
  <si>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</si>
  <si>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</si>
  <si>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</si>
  <si>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</si>
  <si>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</si>
  <si>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</si>
  <si>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</si>
  <si>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</si>
  <si>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</si>
  <si>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</si>
  <si>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</si>
  <si>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</si>
  <si>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</si>
  <si>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</si>
  <si>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</si>
  <si>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</si>
  <si>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</si>
  <si>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</si>
  <si>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</si>
  <si>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</si>
  <si>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</si>
  <si>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</si>
  <si>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</si>
  <si>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</si>
  <si>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</si>
  <si>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</si>
  <si>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</si>
  <si>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</si>
  <si>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</si>
  <si>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</si>
  <si>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</si>
  <si>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</si>
  <si>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</si>
  <si>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</si>
  <si>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</si>
  <si>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</si>
  <si>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</si>
  <si>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</si>
  <si>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</si>
  <si>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</si>
  <si>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</si>
  <si>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</si>
  <si>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</si>
  <si>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</si>
  <si>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</si>
  <si>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</si>
  <si>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</si>
  <si>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</si>
  <si>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</si>
  <si>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</si>
  <si>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</si>
  <si>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</si>
  <si>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</si>
  <si>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</si>
  <si>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</si>
  <si>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</si>
  <si>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</si>
  <si>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</si>
  <si>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</si>
  <si>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</si>
  <si>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</si>
  <si>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</si>
  <si>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</si>
  <si>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</si>
  <si>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</si>
  <si>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</si>
  <si>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</si>
  <si>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</si>
  <si>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</si>
  <si>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</si>
  <si>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</si>
  <si>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</si>
  <si>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</si>
  <si>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</si>
  <si>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</si>
  <si>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</si>
  <si>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</si>
  <si>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</si>
  <si>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</si>
  <si>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</si>
  <si>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</si>
  <si>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</si>
  <si>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</si>
  <si>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</si>
  <si>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</si>
  <si>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</si>
  <si>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</si>
  <si>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</si>
  <si>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</si>
  <si>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</si>
  <si>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</si>
  <si>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</si>
  <si>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</si>
  <si>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</si>
  <si>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</si>
  <si>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</si>
  <si>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</si>
  <si>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</si>
  <si>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</si>
  <si>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</si>
  <si>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</si>
  <si>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</si>
  <si>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</si>
  <si>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</si>
  <si>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</si>
  <si>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</si>
  <si>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</si>
  <si>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</si>
  <si>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</si>
  <si>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</si>
  <si>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</si>
  <si>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</si>
  <si>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</si>
  <si>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</si>
  <si>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</si>
  <si>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</si>
  <si>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</si>
  <si>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</si>
  <si>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</si>
  <si>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</si>
  <si>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</si>
  <si>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</si>
  <si>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</si>
  <si>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</si>
  <si>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</si>
  <si>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</si>
  <si>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</si>
  <si>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</si>
  <si>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</si>
  <si>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</si>
  <si>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</si>
  <si>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</si>
  <si>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</si>
  <si>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</si>
  <si>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</si>
  <si>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</si>
  <si>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</si>
  <si>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</si>
  <si>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</si>
  <si>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</si>
  <si>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</si>
  <si>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</si>
  <si>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</si>
  <si>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</si>
  <si>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</si>
  <si>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</si>
  <si>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</si>
  <si>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</si>
  <si>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</si>
  <si>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</si>
  <si>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</si>
  <si>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</si>
  <si>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</si>
  <si>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</si>
  <si>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</si>
  <si>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</si>
  <si>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</si>
  <si>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</si>
  <si>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</si>
  <si>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</si>
  <si>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</si>
  <si>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</si>
  <si>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</si>
  <si>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</si>
  <si>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</si>
  <si>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</si>
  <si>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</si>
  <si>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</si>
  <si>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</si>
  <si>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</si>
  <si>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</si>
  <si>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</si>
  <si>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</si>
  <si>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</si>
  <si>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</si>
  <si>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</si>
  <si>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</si>
  <si>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</si>
  <si>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</si>
  <si>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</si>
  <si>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</si>
  <si>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</si>
  <si>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</si>
  <si>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</si>
  <si>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</si>
  <si>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</si>
  <si>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</si>
  <si>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</si>
  <si>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</si>
  <si>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</si>
  <si>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</si>
  <si>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</si>
  <si>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</si>
  <si>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</si>
  <si>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</si>
  <si>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</si>
  <si>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</si>
  <si>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</si>
  <si>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</si>
  <si>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</si>
  <si>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</si>
  <si>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</si>
  <si>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</si>
  <si>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</si>
  <si>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</si>
  <si>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</si>
  <si>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</si>
  <si>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</si>
  <si>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</si>
  <si>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</si>
  <si>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</si>
  <si>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</si>
  <si>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</si>
  <si>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</si>
  <si>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</si>
  <si>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</si>
  <si>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</si>
  <si>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</si>
  <si>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</si>
  <si>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</si>
  <si>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</si>
  <si>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</si>
  <si>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</si>
  <si>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</si>
  <si>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</si>
  <si>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</si>
  <si>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</si>
  <si>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</si>
  <si>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</si>
  <si>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</si>
  <si>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</si>
  <si>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</si>
  <si>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</si>
  <si>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</si>
  <si>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</si>
  <si>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</si>
  <si>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</si>
  <si>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</si>
  <si>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</si>
  <si>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</si>
  <si>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</si>
  <si>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</si>
  <si>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</si>
  <si>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</si>
  <si>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</si>
  <si>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</si>
  <si>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</si>
  <si>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</si>
  <si>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</si>
  <si>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</si>
  <si>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</si>
  <si>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</si>
  <si>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</si>
  <si>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</si>
  <si>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</si>
  <si>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</si>
  <si>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</si>
  <si>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</si>
  <si>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</si>
  <si>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</si>
  <si>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</si>
  <si>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</si>
  <si>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</si>
  <si>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</si>
  <si>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</si>
  <si>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</si>
  <si>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</si>
  <si>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</si>
  <si>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</si>
  <si>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</si>
  <si>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</si>
  <si>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</si>
  <si>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</si>
  <si>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</si>
  <si>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</si>
  <si>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</si>
  <si>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</si>
  <si>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</si>
  <si>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</si>
  <si>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</si>
  <si>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</si>
  <si>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</si>
  <si>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</si>
  <si>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</si>
  <si>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</si>
  <si>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</si>
  <si>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</si>
  <si>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</si>
  <si>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</si>
  <si>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</si>
  <si>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</si>
  <si>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</si>
  <si>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</si>
  <si>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</si>
  <si>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</si>
  <si>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</si>
  <si>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</si>
  <si>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</si>
  <si>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</si>
  <si>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</si>
  <si>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</si>
  <si>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</si>
  <si>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</si>
  <si>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</si>
  <si>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</si>
  <si>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</si>
  <si>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</si>
  <si>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</si>
  <si>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</si>
  <si>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</si>
  <si>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</si>
  <si>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</si>
  <si>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</si>
  <si>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</si>
  <si>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</si>
  <si>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</si>
  <si>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</si>
  <si>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</si>
  <si>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</si>
  <si>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</si>
  <si>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</si>
  <si>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</si>
  <si>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</si>
  <si>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</si>
  <si>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</si>
  <si>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</si>
  <si>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</si>
  <si>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</si>
  <si>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</si>
  <si>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</si>
  <si>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</si>
  <si>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</si>
  <si>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</si>
  <si>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</si>
  <si>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</si>
  <si>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</si>
  <si>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</si>
  <si>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</si>
  <si>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</si>
  <si>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</si>
  <si>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</si>
  <si>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</si>
  <si>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</si>
  <si>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</si>
  <si>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</si>
  <si>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</si>
  <si>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</si>
  <si>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</si>
  <si>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</si>
  <si>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</si>
  <si>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</si>
  <si>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</si>
  <si>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</si>
  <si>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</si>
  <si>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</si>
  <si>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</si>
  <si>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</si>
  <si>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</si>
  <si>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</si>
  <si>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</si>
  <si>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</si>
  <si>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</si>
  <si>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</si>
  <si>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</si>
  <si>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</si>
  <si>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</si>
  <si>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</si>
  <si>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</si>
  <si>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</si>
  <si>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</si>
  <si>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</si>
  <si>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</si>
  <si>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</si>
  <si>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</si>
  <si>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</si>
  <si>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</si>
  <si>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</si>
  <si>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</si>
  <si>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</si>
  <si>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</si>
  <si>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</si>
  <si>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</si>
  <si>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</si>
  <si>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</si>
  <si>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</si>
  <si>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</si>
  <si>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</si>
  <si>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</si>
  <si>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</si>
  <si>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</si>
  <si>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</si>
  <si>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</si>
  <si>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</si>
  <si>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</si>
  <si>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</si>
  <si>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</si>
  <si>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</si>
  <si>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</si>
  <si>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</si>
  <si>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</si>
  <si>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</si>
  <si>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</si>
  <si>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</si>
  <si>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</si>
  <si>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</si>
  <si>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</si>
  <si>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</si>
  <si>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</si>
  <si>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</si>
  <si>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</si>
  <si>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</si>
  <si>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</si>
  <si>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</si>
  <si>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</si>
  <si>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</si>
  <si>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</si>
  <si>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</si>
  <si>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</si>
  <si>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</si>
  <si>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</si>
  <si>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</si>
  <si>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</si>
  <si>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</si>
  <si>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</si>
  <si>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</si>
  <si>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</si>
  <si>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</si>
  <si>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</si>
  <si>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</si>
  <si>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</si>
  <si>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</si>
  <si>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</si>
  <si>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</si>
  <si>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</si>
  <si>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</si>
  <si>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</si>
  <si>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</si>
  <si>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</si>
  <si>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</si>
  <si>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</si>
  <si>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</si>
  <si>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</si>
  <si>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</si>
  <si>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</si>
  <si>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</si>
  <si>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</si>
  <si>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</si>
  <si>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</si>
  <si>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</si>
  <si>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</si>
  <si>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</si>
  <si>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</si>
  <si>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</si>
  <si>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</si>
  <si>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</si>
  <si>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</si>
  <si>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</si>
  <si>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</si>
  <si>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</si>
  <si>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</si>
  <si>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</si>
  <si>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</si>
  <si>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</si>
  <si>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</si>
  <si>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</si>
  <si>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</si>
  <si>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</si>
  <si>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</si>
  <si>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</si>
  <si>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</si>
  <si>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</si>
  <si>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</si>
  <si>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</si>
  <si>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</si>
  <si>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</si>
  <si>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</si>
  <si>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</si>
  <si>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</si>
  <si>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</si>
  <si>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</si>
  <si>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</si>
  <si>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</si>
  <si>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</si>
  <si>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</si>
  <si>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</si>
  <si>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</si>
  <si>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</si>
  <si>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</si>
  <si>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</si>
  <si>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</si>
  <si>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</si>
  <si>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</si>
  <si>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</si>
  <si>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</si>
  <si>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</si>
  <si>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</si>
  <si>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</si>
  <si>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</si>
  <si>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</si>
  <si>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</si>
  <si>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</si>
  <si>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</si>
  <si>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</si>
  <si>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</si>
  <si>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</si>
  <si>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</si>
  <si>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</si>
  <si>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</si>
  <si>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</si>
  <si>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</si>
  <si>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</si>
  <si>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</si>
  <si>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</si>
  <si>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</si>
  <si>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</si>
  <si>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</si>
  <si>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</si>
  <si>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</si>
  <si>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</si>
  <si>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</si>
  <si>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</si>
  <si>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</si>
  <si>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</si>
  <si>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</si>
  <si>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</si>
  <si>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</si>
  <si>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</si>
  <si>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</si>
  <si>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</si>
  <si>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</si>
  <si>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</si>
  <si>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</si>
  <si>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</si>
  <si>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</si>
  <si>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</si>
  <si>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</si>
  <si>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</si>
  <si>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</si>
  <si>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</si>
  <si>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</si>
  <si>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</si>
  <si>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</si>
  <si>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</si>
  <si>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</si>
  <si>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</si>
  <si>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</si>
  <si>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</si>
  <si>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</si>
  <si>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</si>
  <si>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</si>
  <si>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</si>
  <si>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</si>
  <si>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</si>
  <si>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</si>
  <si>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</si>
  <si>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</si>
  <si>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</si>
  <si>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</si>
  <si>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</si>
  <si>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</si>
  <si>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</si>
  <si>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</si>
  <si>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</si>
  <si>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</si>
  <si>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</si>
  <si>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</si>
  <si>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</si>
  <si>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</si>
  <si>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</si>
  <si>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</si>
  <si>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</si>
  <si>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</si>
  <si>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</si>
  <si>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</si>
  <si>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</si>
  <si>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</si>
  <si>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</si>
  <si>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</si>
  <si>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</si>
  <si>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</si>
  <si>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</si>
  <si>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</si>
  <si>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</si>
  <si>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</si>
  <si>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</si>
  <si>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</si>
  <si>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</si>
  <si>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</si>
  <si>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</si>
  <si>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</si>
  <si>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</si>
  <si>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</si>
  <si>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</si>
  <si>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</si>
  <si>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</si>
  <si>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</si>
  <si>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</si>
  <si>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</si>
  <si>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</si>
  <si>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</si>
  <si>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</si>
  <si>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</si>
  <si>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</si>
  <si>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</si>
  <si>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</si>
  <si>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</si>
  <si>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</si>
  <si>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</si>
  <si>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</si>
  <si>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</si>
  <si>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</si>
  <si>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</si>
  <si>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</si>
  <si>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</si>
  <si>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</si>
  <si>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</si>
  <si>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</si>
  <si>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</si>
  <si>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</si>
  <si>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</si>
  <si>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</si>
  <si>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</si>
  <si>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</si>
  <si>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</si>
  <si>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</si>
  <si>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</si>
  <si>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</si>
  <si>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</si>
  <si>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</si>
  <si>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</si>
  <si>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</si>
  <si>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</si>
  <si>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</si>
  <si>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</si>
  <si>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</si>
  <si>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</si>
  <si>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</si>
  <si>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</si>
  <si>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</si>
  <si>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</si>
  <si>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</si>
  <si>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</si>
  <si>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</si>
  <si>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</si>
  <si>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</si>
  <si>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</si>
  <si>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</si>
  <si>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</si>
  <si>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</si>
  <si>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</si>
  <si>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</si>
  <si>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</si>
  <si>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</si>
  <si>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</si>
  <si>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</si>
  <si>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</si>
  <si>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</si>
  <si>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</si>
  <si>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</si>
  <si>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</si>
  <si>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</si>
  <si>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</si>
  <si>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</si>
  <si>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</si>
  <si>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</si>
  <si>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</si>
  <si>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</si>
  <si>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</si>
  <si>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</si>
  <si>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</si>
  <si>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</si>
  <si>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</si>
  <si>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</si>
  <si>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</si>
  <si>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</si>
  <si>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</si>
  <si>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</si>
  <si>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</si>
  <si>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</si>
  <si>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</si>
  <si>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</si>
  <si>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</si>
  <si>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</si>
  <si>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</si>
  <si>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</si>
  <si>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</si>
  <si>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</si>
  <si>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</si>
  <si>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</si>
  <si>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</si>
  <si>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</si>
  <si>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</si>
  <si>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</si>
  <si>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</si>
  <si>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</si>
  <si>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</si>
  <si>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</si>
  <si>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</si>
  <si>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</si>
  <si>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</si>
  <si>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</si>
  <si>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</si>
  <si>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</si>
  <si>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</si>
  <si>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</si>
  <si>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</si>
  <si>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</si>
  <si>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</si>
  <si>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</si>
  <si>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</si>
  <si>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</si>
  <si>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</si>
  <si>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</si>
  <si>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</si>
  <si>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</si>
  <si>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</si>
  <si>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</si>
  <si>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</si>
  <si>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</si>
  <si>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</si>
  <si>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</si>
  <si>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</si>
  <si>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</si>
  <si>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</si>
  <si>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</si>
  <si>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</si>
  <si>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</si>
  <si>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</si>
  <si>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</si>
  <si>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</si>
  <si>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</si>
  <si>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</si>
  <si>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</si>
  <si>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</si>
  <si>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</si>
  <si>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</si>
  <si>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</si>
  <si>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</si>
  <si>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</si>
  <si>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</si>
  <si>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</si>
  <si>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</si>
  <si>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</si>
  <si>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</si>
  <si>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</si>
  <si>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</si>
  <si>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</si>
  <si>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</si>
  <si>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</si>
  <si>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</si>
  <si>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</si>
  <si>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</si>
  <si>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</si>
  <si>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</si>
  <si>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</si>
  <si>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</si>
  <si>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</si>
  <si>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</si>
  <si>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</si>
  <si>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</si>
  <si>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</si>
  <si>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</si>
  <si>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</si>
  <si>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</si>
  <si>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</si>
  <si>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</si>
  <si>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</si>
  <si>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</si>
  <si>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</si>
  <si>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</si>
  <si>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</si>
  <si>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</si>
  <si>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</si>
  <si>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</si>
  <si>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</si>
  <si>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</si>
  <si>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</si>
  <si>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</si>
  <si>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</si>
  <si>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</si>
  <si>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</si>
  <si>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</si>
  <si>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</si>
  <si>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</si>
  <si>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</si>
  <si>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</si>
  <si>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</si>
  <si>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</si>
  <si>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</si>
  <si>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</si>
  <si>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</si>
  <si>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</si>
  <si>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</si>
  <si>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</si>
  <si>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</si>
  <si>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</si>
  <si>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</si>
  <si>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</si>
  <si>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</si>
  <si>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</si>
  <si>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</si>
  <si>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</si>
  <si>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</si>
  <si>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</si>
  <si>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</si>
  <si>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</si>
  <si>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</si>
  <si>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</si>
  <si>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</si>
  <si>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</si>
  <si>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</si>
  <si>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</si>
  <si>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</si>
  <si>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</si>
  <si>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</si>
  <si>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</si>
  <si>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</si>
  <si>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</si>
  <si>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</si>
  <si>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</si>
  <si>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</si>
  <si>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</si>
  <si>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</si>
  <si>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</si>
  <si>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</si>
  <si>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</si>
  <si>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</si>
  <si>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</si>
  <si>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</si>
  <si>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</si>
  <si>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</si>
  <si>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</si>
  <si>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</si>
  <si>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</si>
  <si>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</si>
  <si>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</si>
  <si>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</si>
  <si>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</si>
  <si>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</si>
  <si>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</si>
  <si>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</si>
  <si>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</si>
  <si>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</si>
  <si>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</si>
  <si>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</si>
  <si>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</si>
  <si>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</si>
  <si>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</si>
  <si>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</si>
  <si>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</si>
  <si>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</si>
  <si>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</si>
  <si>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</si>
  <si>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</si>
  <si>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</si>
  <si>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</si>
  <si>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</si>
  <si>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</si>
  <si>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</si>
  <si>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</si>
  <si>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</si>
  <si>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</si>
  <si>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</si>
  <si>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</si>
  <si>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</si>
  <si>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</si>
  <si>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</si>
  <si>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</si>
  <si>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</si>
  <si>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</si>
  <si>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</si>
  <si>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</si>
  <si>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</si>
  <si>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</si>
  <si>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</si>
  <si>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</si>
  <si>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</si>
  <si>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</si>
  <si>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</si>
  <si>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</si>
  <si>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</si>
  <si>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</si>
  <si>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</si>
  <si>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</si>
  <si>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</si>
  <si>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</si>
  <si>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</si>
  <si>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</si>
  <si>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</si>
  <si>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</si>
  <si>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</si>
  <si>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</si>
  <si>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</si>
  <si>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</si>
  <si>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</si>
  <si>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</si>
  <si>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</si>
  <si>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</si>
  <si>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</si>
  <si>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</si>
  <si>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</si>
  <si>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</si>
  <si>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</si>
  <si>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</si>
  <si>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</si>
  <si>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</si>
  <si>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</si>
  <si>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</si>
  <si>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</si>
  <si>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</si>
  <si>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</si>
  <si>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</si>
  <si>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</si>
  <si>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</si>
  <si>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</si>
  <si>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</si>
  <si>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</si>
  <si>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</si>
  <si>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</si>
  <si>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</si>
  <si>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</si>
  <si>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</si>
  <si>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</si>
  <si>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</si>
  <si>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</si>
  <si>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</si>
  <si>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</si>
  <si>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</si>
  <si>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</si>
  <si>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</si>
  <si>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</si>
  <si>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</si>
  <si>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</si>
  <si>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</si>
  <si>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</si>
  <si>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</si>
  <si>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</si>
  <si>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</si>
  <si>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</si>
  <si>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</si>
  <si>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</si>
  <si>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</si>
  <si>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</si>
  <si>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</si>
  <si>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</si>
  <si>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</si>
  <si>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</si>
  <si>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</si>
  <si>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</si>
  <si>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</si>
  <si>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</si>
  <si>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</si>
  <si>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</si>
  <si>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</si>
  <si>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</si>
  <si>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</si>
  <si>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</si>
  <si>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</si>
  <si>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</si>
  <si>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</si>
  <si>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</si>
  <si>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</si>
  <si>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</si>
  <si>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</si>
  <si>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</si>
  <si>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</si>
  <si>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</si>
  <si>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</si>
  <si>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</si>
  <si>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</si>
  <si>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</si>
  <si>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</si>
  <si>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</si>
  <si>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</si>
  <si>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</si>
  <si>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</si>
  <si>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</si>
  <si>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</si>
  <si>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</si>
  <si>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</si>
  <si>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</si>
  <si>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</si>
  <si>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</si>
  <si>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</si>
  <si>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</si>
  <si>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</si>
  <si>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</si>
  <si>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</si>
  <si>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</si>
  <si>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</si>
  <si>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</si>
  <si>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</si>
  <si>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</si>
  <si>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</si>
  <si>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</si>
  <si>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</si>
  <si>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</si>
  <si>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</si>
  <si>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</si>
  <si>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</si>
  <si>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</si>
  <si>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</si>
  <si>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</si>
  <si>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</si>
  <si>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</si>
  <si>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</si>
  <si>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</si>
  <si>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</si>
  <si>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</si>
  <si>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</si>
  <si>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</si>
  <si>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</si>
  <si>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</si>
  <si>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</si>
  <si>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</si>
  <si>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</si>
  <si>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</si>
  <si>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</si>
  <si>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</si>
  <si>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</si>
  <si>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</si>
  <si>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</si>
  <si>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</si>
  <si>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</si>
  <si>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</si>
  <si>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</si>
  <si>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</si>
  <si>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</si>
  <si>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</si>
  <si>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</si>
  <si>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</si>
  <si>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</si>
  <si>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</si>
  <si>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</si>
  <si>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</si>
  <si>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</si>
  <si>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</si>
  <si>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</si>
  <si>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</si>
  <si>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</si>
  <si>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</si>
  <si>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</si>
  <si>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</si>
  <si>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</si>
  <si>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</si>
  <si>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</si>
  <si>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</si>
  <si>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</si>
  <si>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</si>
  <si>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</si>
  <si>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</si>
  <si>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</si>
  <si>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</si>
  <si>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</si>
  <si>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</si>
  <si>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</si>
  <si>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</si>
  <si>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</si>
  <si>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</si>
  <si>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</si>
  <si>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</si>
  <si>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</si>
  <si>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</si>
  <si>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</si>
  <si>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</si>
  <si>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</si>
  <si>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</si>
  <si>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</si>
  <si>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</si>
  <si>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</si>
  <si>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</si>
  <si>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</si>
  <si>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</si>
  <si>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</si>
  <si>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</si>
  <si>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</si>
  <si>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</si>
  <si>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</si>
  <si>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</si>
  <si>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</si>
  <si>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</si>
  <si>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</si>
  <si>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</si>
  <si>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</si>
  <si>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</si>
  <si>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</si>
  <si>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</si>
  <si>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</si>
  <si>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</si>
  <si>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</si>
  <si>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</si>
  <si>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</si>
  <si>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</si>
  <si>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</si>
  <si>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</si>
  <si>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</si>
  <si>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</si>
  <si>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</si>
  <si>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</si>
  <si>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</si>
  <si>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</si>
  <si>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</si>
  <si>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</si>
  <si>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</si>
  <si>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</si>
  <si>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</si>
  <si>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</si>
  <si>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</si>
  <si>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</si>
  <si>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</si>
  <si>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</si>
  <si>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</si>
  <si>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</si>
  <si>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</si>
  <si>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</si>
  <si>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</si>
  <si>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</si>
  <si>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</si>
  <si>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</si>
  <si>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</si>
  <si>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</si>
  <si>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</si>
  <si>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</si>
  <si>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</si>
  <si>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</si>
  <si>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</si>
  <si>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</si>
  <si>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</si>
  <si>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</si>
  <si>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</si>
  <si>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</si>
  <si>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</si>
  <si>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</si>
  <si>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</si>
  <si>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</si>
  <si>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</si>
  <si>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</si>
  <si>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</si>
  <si>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</si>
  <si>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</si>
  <si>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</si>
  <si>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</si>
  <si>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</si>
  <si>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</si>
  <si>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</si>
  <si>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</si>
  <si>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</si>
  <si>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</si>
  <si>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</si>
  <si>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</si>
  <si>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</si>
  <si>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</si>
  <si>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</si>
  <si>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</si>
  <si>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</si>
  <si>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</si>
  <si>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</si>
  <si>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</si>
  <si>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</si>
  <si>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</si>
  <si>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</si>
  <si>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</si>
  <si>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</si>
  <si>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</si>
  <si>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</si>
  <si>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</si>
  <si>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</si>
  <si>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</si>
  <si>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</si>
  <si>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</si>
  <si>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</si>
  <si>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</si>
  <si>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</si>
  <si>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</si>
  <si>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</si>
  <si>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</si>
  <si>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</si>
  <si>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</si>
  <si>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</si>
  <si>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</si>
  <si>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</si>
  <si>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</si>
  <si>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</si>
  <si>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</si>
  <si>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</si>
  <si>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</si>
  <si>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</si>
  <si>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</si>
  <si>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</si>
  <si>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</si>
  <si>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</si>
  <si>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</si>
  <si>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</si>
  <si>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</si>
  <si>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</si>
  <si>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</si>
  <si>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</si>
  <si>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</si>
  <si>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</si>
  <si>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</si>
  <si>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</si>
  <si>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</si>
  <si>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</si>
  <si>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</si>
  <si>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</si>
  <si>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</si>
  <si>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</si>
  <si>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</si>
  <si>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</si>
  <si>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</si>
  <si>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</si>
  <si>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</si>
  <si>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</si>
  <si>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</si>
  <si>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</si>
  <si>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</si>
  <si>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</si>
  <si>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</si>
  <si>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</si>
  <si>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</si>
  <si>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</si>
  <si>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</si>
  <si>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</si>
  <si>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</si>
  <si>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</si>
  <si>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</si>
  <si>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</si>
  <si>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</si>
  <si>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</si>
  <si>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</si>
  <si>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</si>
  <si>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</si>
  <si>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</si>
  <si>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</si>
  <si>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</si>
  <si>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</si>
  <si>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</si>
  <si>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</si>
  <si>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</si>
  <si>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</si>
  <si>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</si>
  <si>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</si>
  <si>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</si>
  <si>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</si>
  <si>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</si>
  <si>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</si>
  <si>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</si>
  <si>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</si>
  <si>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</si>
  <si>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</si>
  <si>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</si>
  <si>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</si>
  <si>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</si>
  <si>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</si>
  <si>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</si>
  <si>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</si>
  <si>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</si>
  <si>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</si>
  <si>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</si>
  <si>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</si>
  <si>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</si>
  <si>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</si>
  <si>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</si>
  <si>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</si>
  <si>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</si>
  <si>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</si>
  <si>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</si>
  <si>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</si>
  <si>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</si>
  <si>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</si>
  <si>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</si>
  <si>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</si>
  <si>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</si>
  <si>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</si>
  <si>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</si>
  <si>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</si>
  <si>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</si>
  <si>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</si>
  <si>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</si>
  <si>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</si>
  <si>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</si>
  <si>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</si>
  <si>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</si>
  <si>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</si>
  <si>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</si>
  <si>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</si>
  <si>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</si>
  <si>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</si>
  <si>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</si>
  <si>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</si>
  <si>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</si>
  <si>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</si>
  <si>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</si>
  <si>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</si>
  <si>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</si>
  <si>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</si>
  <si>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</si>
  <si>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</si>
  <si>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</si>
  <si>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</si>
  <si>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</si>
  <si>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</si>
  <si>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</si>
  <si>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</si>
  <si>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</si>
  <si>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</si>
  <si>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</si>
  <si>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</si>
  <si>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</si>
  <si>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</si>
  <si>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</si>
  <si>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</si>
  <si>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</si>
  <si>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</si>
  <si>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</si>
  <si>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</si>
  <si>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</si>
  <si>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</si>
  <si>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</si>
  <si>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</si>
  <si>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</si>
  <si>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</si>
  <si>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</si>
  <si>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</si>
  <si>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</si>
  <si>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</si>
  <si>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</si>
  <si>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</si>
  <si>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</si>
  <si>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</si>
  <si>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</si>
  <si>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</si>
  <si>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</si>
  <si>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</si>
  <si>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</si>
  <si>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</si>
  <si>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</si>
  <si>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</si>
  <si>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</si>
  <si>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</si>
  <si>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</si>
  <si>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</si>
  <si>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</si>
  <si>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</si>
  <si>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</si>
  <si>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</si>
  <si>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</si>
  <si>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</si>
  <si>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</si>
  <si>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</si>
  <si>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</si>
  <si>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</si>
  <si>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</si>
  <si>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</si>
  <si>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</si>
  <si>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</si>
  <si>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</si>
  <si>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</si>
  <si>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</si>
  <si>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</si>
  <si>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</si>
  <si>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</si>
  <si>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</si>
  <si>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</si>
  <si>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</si>
  <si>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</si>
  <si>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</si>
  <si>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</si>
  <si>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</si>
  <si>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</si>
  <si>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</si>
  <si>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</si>
  <si>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</si>
  <si>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</si>
  <si>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</si>
  <si>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</si>
  <si>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</si>
  <si>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</si>
  <si>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</si>
  <si>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</si>
  <si>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</si>
  <si>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</si>
  <si>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</si>
  <si>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</si>
  <si>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</si>
  <si>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</si>
  <si>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</si>
  <si>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</si>
  <si>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</si>
  <si>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</si>
  <si>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</si>
  <si>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</si>
  <si>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</si>
  <si>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</si>
  <si>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</si>
  <si>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</si>
  <si>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</si>
  <si>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</si>
  <si>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</si>
  <si>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</si>
  <si>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</si>
  <si>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</si>
  <si>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</si>
  <si>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</si>
  <si>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</si>
  <si>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</si>
  <si>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</si>
  <si>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</si>
  <si>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</si>
  <si>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</si>
  <si>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</si>
  <si>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</si>
  <si>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</si>
  <si>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</si>
  <si>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</si>
  <si>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</si>
  <si>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</si>
  <si>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</si>
  <si>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</si>
  <si>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</si>
  <si>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</si>
  <si>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</si>
  <si>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</si>
  <si>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</si>
  <si>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</si>
  <si>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</si>
  <si>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</si>
  <si>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</si>
  <si>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</si>
  <si>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</si>
  <si>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</si>
  <si>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</si>
  <si>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</si>
  <si>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</si>
  <si>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</si>
  <si>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</si>
  <si>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</si>
  <si>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</si>
  <si>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</si>
  <si>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</si>
  <si>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</si>
  <si>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</si>
  <si>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</si>
  <si>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</si>
  <si>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</si>
  <si>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</si>
  <si>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</si>
  <si>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</si>
  <si>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</si>
  <si>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</si>
  <si>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</si>
  <si>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</si>
  <si>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</si>
  <si>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</si>
  <si>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</si>
  <si>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</si>
  <si>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</si>
  <si>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</si>
  <si>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</si>
  <si>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</si>
  <si>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</si>
  <si>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</si>
  <si>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</si>
  <si>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</si>
  <si>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</si>
  <si>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</si>
  <si>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</si>
  <si>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</si>
  <si>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</si>
  <si>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</si>
  <si>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</si>
  <si>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</si>
  <si>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</si>
  <si>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</si>
  <si>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</si>
  <si>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</si>
  <si>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</si>
  <si>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</si>
  <si>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</si>
  <si>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</si>
  <si>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</si>
  <si>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</si>
  <si>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</si>
  <si>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</si>
  <si>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</si>
  <si>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</si>
  <si>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</si>
  <si>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</si>
  <si>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</si>
  <si>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</si>
  <si>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</si>
  <si>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</si>
  <si>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</si>
  <si>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</si>
  <si>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</si>
  <si>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</si>
  <si>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</si>
  <si>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</si>
  <si>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</si>
  <si>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</si>
  <si>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</si>
  <si>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</si>
  <si>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</si>
  <si>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</si>
  <si>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</si>
  <si>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</si>
  <si>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</si>
  <si>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</si>
  <si>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</si>
  <si>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</si>
  <si>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</si>
  <si>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</si>
  <si>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</si>
  <si>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</si>
  <si>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</si>
  <si>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</si>
  <si>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</si>
  <si>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</si>
  <si>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</si>
  <si>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</si>
  <si>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</si>
  <si>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</si>
  <si>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</si>
  <si>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</si>
  <si>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</si>
  <si>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</si>
  <si>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</si>
  <si>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</si>
  <si>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</si>
  <si>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</si>
  <si>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</si>
  <si>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</si>
  <si>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</si>
  <si>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</si>
  <si>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</si>
  <si>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</si>
  <si>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</si>
  <si>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</si>
  <si>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</si>
  <si>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</si>
  <si>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</si>
  <si>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</si>
  <si>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</si>
  <si>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</si>
  <si>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</si>
  <si>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</si>
  <si>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</si>
  <si>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</si>
  <si>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</si>
  <si>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</si>
  <si>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</si>
  <si>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</si>
  <si>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</si>
  <si>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</si>
  <si>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</si>
  <si>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</si>
  <si>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</si>
  <si>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</si>
  <si>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</si>
  <si>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</si>
  <si>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</si>
  <si>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</si>
  <si>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</si>
  <si>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</si>
  <si>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</si>
  <si>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</si>
  <si>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</si>
  <si>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</si>
  <si>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</si>
  <si>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</si>
  <si>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</si>
  <si>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</si>
  <si>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</si>
  <si>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</si>
  <si>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</si>
  <si>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</si>
  <si>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</si>
  <si>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</si>
  <si>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</si>
  <si>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</si>
  <si>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</si>
  <si>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</si>
  <si>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</si>
  <si>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</si>
  <si>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</si>
  <si>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</si>
  <si>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</si>
  <si>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</si>
  <si>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</si>
  <si>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</si>
  <si>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</si>
  <si>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</si>
  <si>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</si>
  <si>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</si>
  <si>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</si>
  <si>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</si>
  <si>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</si>
  <si>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</si>
  <si>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</si>
  <si>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</si>
  <si>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</si>
  <si>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</si>
  <si>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</si>
  <si>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</si>
  <si>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</si>
  <si>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</si>
  <si>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</si>
  <si>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</si>
  <si>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</si>
  <si>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</si>
  <si>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</si>
  <si>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</si>
  <si>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</si>
  <si>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</si>
  <si>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</si>
  <si>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</si>
  <si>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</si>
  <si>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</si>
  <si>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</si>
  <si>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</si>
  <si>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</si>
  <si>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</si>
  <si>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</si>
  <si>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</si>
  <si>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</si>
  <si>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</si>
  <si>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</si>
  <si>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</si>
  <si>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</si>
  <si>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</si>
  <si>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</si>
  <si>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</si>
  <si>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</si>
  <si>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</si>
  <si>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</si>
  <si>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</si>
  <si>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</si>
  <si>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</si>
  <si>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</si>
  <si>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</si>
  <si>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</si>
  <si>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</si>
  <si>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</si>
  <si>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</si>
  <si>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</si>
  <si>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</si>
  <si>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</si>
  <si>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</si>
  <si>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</si>
  <si>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</si>
  <si>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</si>
  <si>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</si>
  <si>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</si>
  <si>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</si>
  <si>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</si>
  <si>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</si>
  <si>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</si>
  <si>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</si>
  <si>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</si>
  <si>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</si>
  <si>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</si>
  <si>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</si>
  <si>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</si>
  <si>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</si>
  <si>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</si>
  <si>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</si>
  <si>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</si>
  <si>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</si>
  <si>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</si>
  <si>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</si>
  <si>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</si>
  <si>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</si>
  <si>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</si>
  <si>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</si>
  <si>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</si>
  <si>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</si>
  <si>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</si>
  <si>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</si>
  <si>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</si>
  <si>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</si>
  <si>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</si>
  <si>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</si>
  <si>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</si>
  <si>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</si>
  <si>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</si>
  <si>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</si>
  <si>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</si>
  <si>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</si>
  <si>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</si>
  <si>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</si>
  <si>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</si>
  <si>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</si>
  <si>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</si>
  <si>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</si>
  <si>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</si>
  <si>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</si>
  <si>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</si>
  <si>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</si>
  <si>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</si>
  <si>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</si>
  <si>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</si>
  <si>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</si>
  <si>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</si>
  <si>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</si>
  <si>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</si>
  <si>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</si>
  <si>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</si>
  <si>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</si>
  <si>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</si>
  <si>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</si>
  <si>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</si>
  <si>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</si>
  <si>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</si>
  <si>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</si>
  <si>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</si>
  <si>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</si>
  <si>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</si>
  <si>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</si>
  <si>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</si>
  <si>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</si>
  <si>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</si>
  <si>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</si>
  <si>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</si>
  <si>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</si>
  <si>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</si>
  <si>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</si>
  <si>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</si>
  <si>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</si>
  <si>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</si>
  <si>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</si>
  <si>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</si>
  <si>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</si>
  <si>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</si>
  <si>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</si>
  <si>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</si>
  <si>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</si>
  <si>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</si>
  <si>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</si>
  <si>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</si>
  <si>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</si>
  <si>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</si>
  <si>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</si>
  <si>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</si>
  <si>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</si>
  <si>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</si>
  <si>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</si>
  <si>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</si>
  <si>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</si>
  <si>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</si>
  <si>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</si>
  <si>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</si>
  <si>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</si>
  <si>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</si>
  <si>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</si>
  <si>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</si>
  <si>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</si>
  <si>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</si>
  <si>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</si>
  <si>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</si>
  <si>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</si>
  <si>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</si>
  <si>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</si>
  <si>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</si>
  <si>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</si>
  <si>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</si>
  <si>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</si>
  <si>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</si>
  <si>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</si>
  <si>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</si>
  <si>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</si>
  <si>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</si>
  <si>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</si>
  <si>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</si>
  <si>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</si>
  <si>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</si>
  <si>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</si>
  <si>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</si>
  <si>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</si>
  <si>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</si>
  <si>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</si>
  <si>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</si>
  <si>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</si>
  <si>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</si>
  <si>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</si>
  <si>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</si>
  <si>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</si>
  <si>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</si>
  <si>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</si>
  <si>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</si>
  <si>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</si>
  <si>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</si>
  <si>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</si>
  <si>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</si>
  <si>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</si>
  <si>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</si>
  <si>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</si>
  <si>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</si>
  <si>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</si>
  <si>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</si>
  <si>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</si>
  <si>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</si>
  <si>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</si>
  <si>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</si>
  <si>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</si>
  <si>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</si>
  <si>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</si>
  <si>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</si>
  <si>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</si>
  <si>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</si>
  <si>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</si>
  <si>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</si>
  <si>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</si>
  <si>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</si>
  <si>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</si>
  <si>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</si>
  <si>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</si>
  <si>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</si>
  <si>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</si>
  <si>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</si>
  <si>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</si>
  <si>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</si>
  <si>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</si>
  <si>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</si>
  <si>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</si>
  <si>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</si>
  <si>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</si>
  <si>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</si>
  <si>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</si>
  <si>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</si>
  <si>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</si>
  <si>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</si>
  <si>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</si>
  <si>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</si>
  <si>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</si>
  <si>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</si>
  <si>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</si>
  <si>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</si>
  <si>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</si>
  <si>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</si>
  <si>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</si>
  <si>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</si>
  <si>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</si>
  <si>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</si>
  <si>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</si>
  <si>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</si>
  <si>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</si>
  <si>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</si>
  <si>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</si>
  <si>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</si>
  <si>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</si>
  <si>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</si>
  <si>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</si>
  <si>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</si>
  <si>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</si>
  <si>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</si>
  <si>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</si>
  <si>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</si>
  <si>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</si>
  <si>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</si>
  <si>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</si>
  <si>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</si>
  <si>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</si>
  <si>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</si>
  <si>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</si>
  <si>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</si>
  <si>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</si>
  <si>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</si>
  <si>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</si>
  <si>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</si>
  <si>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</si>
  <si>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</si>
  <si>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</si>
  <si>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</si>
  <si>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</si>
  <si>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</si>
  <si>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</si>
  <si>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</si>
  <si>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</si>
  <si>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</si>
  <si>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</si>
  <si>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</si>
  <si>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</si>
  <si>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</si>
  <si>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</si>
  <si>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</si>
  <si>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</si>
  <si>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</si>
  <si>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</si>
  <si>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</si>
  <si>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</si>
  <si>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</si>
  <si>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</si>
  <si>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</si>
  <si>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</si>
  <si>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</si>
  <si>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</si>
  <si>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</si>
  <si>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</si>
  <si>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</si>
  <si>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</si>
  <si>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</si>
  <si>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</si>
  <si>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</si>
  <si>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</si>
  <si>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</si>
  <si>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</si>
  <si>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</si>
  <si>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</si>
  <si>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</si>
  <si>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</si>
  <si>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</si>
  <si>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</si>
  <si>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</si>
  <si>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</si>
  <si>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</si>
  <si>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</si>
  <si>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</si>
  <si>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</si>
  <si>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</si>
  <si>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</si>
  <si>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</si>
  <si>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</si>
  <si>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</si>
  <si>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</si>
  <si>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</si>
  <si>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</si>
  <si>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</si>
  <si>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</si>
  <si>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</si>
  <si>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</si>
  <si>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</si>
  <si>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</si>
  <si>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</si>
  <si>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</si>
  <si>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</si>
  <si>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</si>
  <si>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</si>
  <si>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</si>
  <si>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</si>
  <si>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</si>
  <si>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</si>
  <si>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</si>
  <si>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</si>
  <si>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</si>
  <si>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</si>
  <si>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</si>
  <si>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</si>
  <si>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</si>
  <si>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</si>
  <si>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</si>
  <si>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</si>
  <si>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</si>
  <si>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</si>
  <si>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</si>
  <si>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</si>
  <si>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</si>
  <si>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</si>
  <si>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</si>
  <si>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</si>
  <si>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</si>
  <si>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</si>
  <si>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</si>
  <si>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</si>
  <si>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</si>
  <si>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</si>
  <si>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</si>
  <si>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</si>
  <si>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</si>
  <si>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</si>
  <si>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</si>
  <si>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</si>
  <si>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</si>
  <si>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</si>
  <si>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</si>
  <si>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</si>
  <si>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</si>
  <si>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</si>
  <si>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</si>
  <si>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</si>
  <si>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</si>
  <si>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</si>
  <si>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</si>
  <si>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</si>
  <si>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</si>
  <si>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</si>
  <si>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</si>
  <si>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</si>
  <si>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</si>
  <si>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</si>
  <si>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</si>
  <si>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</si>
  <si>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</si>
  <si>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</si>
  <si>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</si>
  <si>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</si>
  <si>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</si>
  <si>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</si>
  <si>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</si>
  <si>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</si>
  <si>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</si>
  <si>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</si>
  <si>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</si>
  <si>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</si>
  <si>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</si>
  <si>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</si>
  <si>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</si>
  <si>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</si>
  <si>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</si>
  <si>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</si>
  <si>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</si>
  <si>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</si>
  <si>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</si>
  <si>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</si>
  <si>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</si>
  <si>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</si>
  <si>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</si>
  <si>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</si>
  <si>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</si>
  <si>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</si>
  <si>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</si>
  <si>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</si>
  <si>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</si>
  <si>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</si>
  <si>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</si>
  <si>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</si>
  <si>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</si>
  <si>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</si>
  <si>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</si>
  <si>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</si>
  <si>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</si>
  <si>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</si>
  <si>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</si>
  <si>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</si>
  <si>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</si>
  <si>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</si>
  <si>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</si>
  <si>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</si>
  <si>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</si>
  <si>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</si>
  <si>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</si>
  <si>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</si>
  <si>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</si>
  <si>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</si>
  <si>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</si>
  <si>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</si>
  <si>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</si>
  <si>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</si>
  <si>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</si>
  <si>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</si>
  <si>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</si>
  <si>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</si>
  <si>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</si>
  <si>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</si>
  <si>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</si>
  <si>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</si>
  <si>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</si>
  <si>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</si>
  <si>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</si>
  <si>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</si>
  <si>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</si>
  <si>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</si>
  <si>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</si>
  <si>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</si>
  <si>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</si>
  <si>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</si>
  <si>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</si>
  <si>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</si>
  <si>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</si>
  <si>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</si>
  <si>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</si>
  <si>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</si>
  <si>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</si>
  <si>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</si>
  <si>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</si>
  <si>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</si>
  <si>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</si>
  <si>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</si>
  <si>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</si>
  <si>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</si>
  <si>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</si>
  <si>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</si>
  <si>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</si>
  <si>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</si>
  <si>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</si>
  <si>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</si>
  <si>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</si>
  <si>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</si>
  <si>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</si>
  <si>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</si>
  <si>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</si>
  <si>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</si>
  <si>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</si>
  <si>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</si>
  <si>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</si>
  <si>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</si>
  <si>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</si>
  <si>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</si>
  <si>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</si>
  <si>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</si>
  <si>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</si>
  <si>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</si>
  <si>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</si>
  <si>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</si>
  <si>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</si>
  <si>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</si>
  <si>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</si>
  <si>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</si>
  <si>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</si>
  <si>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</si>
  <si>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</si>
  <si>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</si>
  <si>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</si>
  <si>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</si>
  <si>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</si>
  <si>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</si>
  <si>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</si>
  <si>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</si>
  <si>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</si>
  <si>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</si>
  <si>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</si>
  <si>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</si>
  <si>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</si>
  <si>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</si>
  <si>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</si>
  <si>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</si>
  <si>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</si>
  <si>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</si>
  <si>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</si>
  <si>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</si>
  <si>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</si>
  <si>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</si>
  <si>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</si>
  <si>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</si>
  <si>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</si>
  <si>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</si>
  <si>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</si>
  <si>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</si>
  <si>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</si>
  <si>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</si>
  <si>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</si>
  <si>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</si>
  <si>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</si>
  <si>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</si>
  <si>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</si>
  <si>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</si>
  <si>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</si>
  <si>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</si>
  <si>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</si>
  <si>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</si>
  <si>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</si>
  <si>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</si>
  <si>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</si>
  <si>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</si>
  <si>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</si>
  <si>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</si>
  <si>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</si>
  <si>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</si>
  <si>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</si>
  <si>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</si>
  <si>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</si>
  <si>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</si>
  <si>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</si>
  <si>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</si>
  <si>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</si>
  <si>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</si>
  <si>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</si>
  <si>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</si>
  <si>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</si>
  <si>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</si>
  <si>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</si>
  <si>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</si>
  <si>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</si>
  <si>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</si>
  <si>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</si>
  <si>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</si>
  <si>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</si>
  <si>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</si>
  <si>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</si>
  <si>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</si>
  <si>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</si>
  <si>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</si>
  <si>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</si>
  <si>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</si>
  <si>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</si>
  <si>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</si>
  <si>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</si>
  <si>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</si>
  <si>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</si>
  <si>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</si>
  <si>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</si>
  <si>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</si>
  <si>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</si>
  <si>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</si>
  <si>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</si>
  <si>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</si>
  <si>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</si>
  <si>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</si>
  <si>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</si>
  <si>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</si>
  <si>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</si>
  <si>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</si>
  <si>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</si>
  <si>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</si>
  <si>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</si>
  <si>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</si>
  <si>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</si>
  <si>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</si>
  <si>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</si>
  <si>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</si>
  <si>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</si>
  <si>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</si>
  <si>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</si>
  <si>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</si>
  <si>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</si>
  <si>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</si>
  <si>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</si>
  <si>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</si>
  <si>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</si>
  <si>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</si>
  <si>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</si>
  <si>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</si>
  <si>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</si>
  <si>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</si>
  <si>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</si>
  <si>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</si>
  <si>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</si>
  <si>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</si>
  <si>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</si>
  <si>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</si>
  <si>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</si>
  <si>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</si>
  <si>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</si>
  <si>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</si>
  <si>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</si>
  <si>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</si>
  <si>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</si>
  <si>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</si>
  <si>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</si>
  <si>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</si>
  <si>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</si>
  <si>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</si>
  <si>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</si>
  <si>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</si>
  <si>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</si>
  <si>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</si>
  <si>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</si>
  <si>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</si>
  <si>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</si>
  <si>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</si>
  <si>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</si>
  <si>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</si>
  <si>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</si>
  <si>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</si>
  <si>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</si>
  <si>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</si>
  <si>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</si>
  <si>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</si>
  <si>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</si>
  <si>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</si>
  <si>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</si>
  <si>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</si>
  <si>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</si>
  <si>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</si>
  <si>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</si>
  <si>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</si>
  <si>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</si>
  <si>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</si>
  <si>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</si>
  <si>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</si>
  <si>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</si>
  <si>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</si>
  <si>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</si>
  <si>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</si>
  <si>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</si>
  <si>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</si>
  <si>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</si>
  <si>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</si>
  <si>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</si>
  <si>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</si>
  <si>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</si>
  <si>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</si>
  <si>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</si>
  <si>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</si>
  <si>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</si>
  <si>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</si>
  <si>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</si>
  <si>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</si>
  <si>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</si>
  <si>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</si>
  <si>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</si>
  <si>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</si>
  <si>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</si>
  <si>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</si>
  <si>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</si>
  <si>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</si>
  <si>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</si>
  <si>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</si>
  <si>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</si>
  <si>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</si>
  <si>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</si>
  <si>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</si>
  <si>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</si>
  <si>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</si>
  <si>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</si>
  <si>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</si>
  <si>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</si>
  <si>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</si>
  <si>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</si>
  <si>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</si>
  <si>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</si>
  <si>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</si>
  <si>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</si>
  <si>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</si>
  <si>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</si>
  <si>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</si>
  <si>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</si>
  <si>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</si>
  <si>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</si>
  <si>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</si>
  <si>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</si>
  <si>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</si>
  <si>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</si>
  <si>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</si>
  <si>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</si>
  <si>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</si>
  <si>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</si>
  <si>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</si>
  <si>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</si>
  <si>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</si>
  <si>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</si>
  <si>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</si>
  <si>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</si>
  <si>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</si>
  <si>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</si>
  <si>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</si>
  <si>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</si>
  <si>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</si>
  <si>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</si>
  <si>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</si>
  <si>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</si>
  <si>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</si>
  <si>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</si>
  <si>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</si>
  <si>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</si>
  <si>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</si>
  <si>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</si>
  <si>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</si>
  <si>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</si>
  <si>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</si>
  <si>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</si>
  <si>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</si>
  <si>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</si>
  <si>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</si>
  <si>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</si>
  <si>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</si>
  <si>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</si>
  <si>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</si>
  <si>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</si>
  <si>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</si>
  <si>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</si>
  <si>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</si>
  <si>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</si>
  <si>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</si>
  <si>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</si>
  <si>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</si>
  <si>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</si>
  <si>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</si>
  <si>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</si>
  <si>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</si>
  <si>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</si>
  <si>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</si>
  <si>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</si>
  <si>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</si>
  <si>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</si>
  <si>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</si>
  <si>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</si>
  <si>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</si>
  <si>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</si>
  <si>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</si>
  <si>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</si>
  <si>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</si>
  <si>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</si>
  <si>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</si>
  <si>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</si>
  <si>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</si>
  <si>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</si>
  <si>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</si>
  <si>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</si>
  <si>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</si>
  <si>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</si>
  <si>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</si>
  <si>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</si>
  <si>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</si>
  <si>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</si>
  <si>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</si>
  <si>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</si>
  <si>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</si>
  <si>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</si>
  <si>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</si>
  <si>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</si>
  <si>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</si>
  <si>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</si>
  <si>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</si>
  <si>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</si>
  <si>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</si>
  <si>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</si>
  <si>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</si>
  <si>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</si>
  <si>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</si>
  <si>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</si>
  <si>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</si>
  <si>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</si>
  <si>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</si>
  <si>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</si>
  <si>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</si>
  <si>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</si>
  <si>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</si>
  <si>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</si>
  <si>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</si>
  <si>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</si>
  <si>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</si>
  <si>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</si>
  <si>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</si>
  <si>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</si>
  <si>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</si>
  <si>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</si>
  <si>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</si>
  <si>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</si>
  <si>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</si>
  <si>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</si>
  <si>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</si>
  <si>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</si>
  <si>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</si>
  <si>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</si>
  <si>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</si>
  <si>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</si>
  <si>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</si>
  <si>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</si>
  <si>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</si>
  <si>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</si>
  <si>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</si>
  <si>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</si>
  <si>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</si>
  <si>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</si>
  <si>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</si>
  <si>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</si>
  <si>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</si>
  <si>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</si>
  <si>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</si>
  <si>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</si>
  <si>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</si>
  <si>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</si>
  <si>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</si>
  <si>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</si>
  <si>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</si>
  <si>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</si>
  <si>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</si>
  <si>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</si>
  <si>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</si>
  <si>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</si>
  <si>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</si>
  <si>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</si>
  <si>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</si>
  <si>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</si>
  <si>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</si>
  <si>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</si>
  <si>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</si>
  <si>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</si>
  <si>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</si>
  <si>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</si>
  <si>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</si>
  <si>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</si>
  <si>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</si>
  <si>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</si>
  <si>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</si>
  <si>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</si>
  <si>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</si>
  <si>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</si>
  <si>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</si>
  <si>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</si>
  <si>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</si>
  <si>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</si>
  <si>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</si>
  <si>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</si>
  <si>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</si>
  <si>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</si>
  <si>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</si>
  <si>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</si>
  <si>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</si>
  <si>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</si>
  <si>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</si>
  <si>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</si>
  <si>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</si>
  <si>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</si>
  <si>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</si>
  <si>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</si>
  <si>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</si>
  <si>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</si>
  <si>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</si>
  <si>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</si>
  <si>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</si>
  <si>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</si>
  <si>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</si>
  <si>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</si>
  <si>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</si>
  <si>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</si>
  <si>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</si>
  <si>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</si>
  <si>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</si>
  <si>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</si>
  <si>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</si>
  <si>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</si>
  <si>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</si>
  <si>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</si>
  <si>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</si>
  <si>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</si>
  <si>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</si>
  <si>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</si>
  <si>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</si>
  <si>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</si>
  <si>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</si>
  <si>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</si>
  <si>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</si>
  <si>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</si>
  <si>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</si>
  <si>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</si>
  <si>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</si>
  <si>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</si>
  <si>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</si>
  <si>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</si>
  <si>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</si>
  <si>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</si>
  <si>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</si>
  <si>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</si>
  <si>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</si>
  <si>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</si>
  <si>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</si>
  <si>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</si>
  <si>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</si>
  <si>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</si>
  <si>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</si>
  <si>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</si>
  <si>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</si>
  <si>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</si>
  <si>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</si>
  <si>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</si>
  <si>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</si>
  <si>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</si>
  <si>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</si>
  <si>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</si>
  <si>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</si>
  <si>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</si>
  <si>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</si>
  <si>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</si>
  <si>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</si>
  <si>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</si>
  <si>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</si>
  <si>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</si>
  <si>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</si>
  <si>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</si>
  <si>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</si>
  <si>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</si>
  <si>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</si>
  <si>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</si>
  <si>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</si>
  <si>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</si>
  <si>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</si>
  <si>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</si>
  <si>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</si>
  <si>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</si>
  <si>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</si>
  <si>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</si>
  <si>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</si>
  <si>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</si>
  <si>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</si>
  <si>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</si>
  <si>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</si>
  <si>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</si>
  <si>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</si>
  <si>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</si>
  <si>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</si>
  <si>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</si>
  <si>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</si>
  <si>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</si>
  <si>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</si>
  <si>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</si>
  <si>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</si>
  <si>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</si>
  <si>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</si>
  <si>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</si>
  <si>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</si>
  <si>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</si>
  <si>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</si>
  <si>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</si>
  <si>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</si>
  <si>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</si>
  <si>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</si>
  <si>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</si>
  <si>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</si>
  <si>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</si>
  <si>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</si>
  <si>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</si>
  <si>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</si>
  <si>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</si>
  <si>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</si>
  <si>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</si>
  <si>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</si>
  <si>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</si>
  <si>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</si>
  <si>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</si>
  <si>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</si>
  <si>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</si>
  <si>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</si>
  <si>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</si>
  <si>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</si>
  <si>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</si>
  <si>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</si>
  <si>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</si>
  <si>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</si>
  <si>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</si>
  <si>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</si>
  <si>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</si>
  <si>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</si>
  <si>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</si>
  <si>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</si>
  <si>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</si>
  <si>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</si>
  <si>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</si>
  <si>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</si>
  <si>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</si>
  <si>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</si>
  <si>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</si>
  <si>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</si>
  <si>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</si>
  <si>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</si>
  <si>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</si>
  <si>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</si>
  <si>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</si>
  <si>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</si>
  <si>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</si>
  <si>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</si>
  <si>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</si>
  <si>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</si>
  <si>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</si>
  <si>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</si>
  <si>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</si>
  <si>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</si>
  <si>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</si>
  <si>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</si>
  <si>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</si>
  <si>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</si>
  <si>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</si>
  <si>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</si>
  <si>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</si>
  <si>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</si>
  <si>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</si>
  <si>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</si>
  <si>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</si>
  <si>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</si>
  <si>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</si>
  <si>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</si>
  <si>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</si>
  <si>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</si>
  <si>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</si>
  <si>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</si>
  <si>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</si>
  <si>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</si>
  <si>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</si>
  <si>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</si>
  <si>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</si>
  <si>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</si>
  <si>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</si>
  <si>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</si>
  <si>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</si>
  <si>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</si>
  <si>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</si>
  <si>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</si>
  <si>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</si>
  <si>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</si>
  <si>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</si>
  <si>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</si>
  <si>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</si>
  <si>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</si>
  <si>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</si>
  <si>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</si>
  <si>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</si>
  <si>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</si>
  <si>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</si>
  <si>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</si>
  <si>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</si>
  <si>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</si>
  <si>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</si>
  <si>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</si>
  <si>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</si>
  <si>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</si>
  <si>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</si>
  <si>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</si>
  <si>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</si>
  <si>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</si>
  <si>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</si>
  <si>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</si>
  <si>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</si>
  <si>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</si>
  <si>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</si>
  <si>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</si>
  <si>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</si>
  <si>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</si>
  <si>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</si>
  <si>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</si>
  <si>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</si>
  <si>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</si>
  <si>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</si>
  <si>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</si>
  <si>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</si>
  <si>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</si>
  <si>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</si>
  <si>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</si>
  <si>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</si>
  <si>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</si>
  <si>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</si>
  <si>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</si>
  <si>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</si>
  <si>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</si>
  <si>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</si>
  <si>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</si>
  <si>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</si>
  <si>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</si>
  <si>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</si>
  <si>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</si>
  <si>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</si>
  <si>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</si>
  <si>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</si>
  <si>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</si>
  <si>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</si>
  <si>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</si>
  <si>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</si>
  <si>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</si>
  <si>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</si>
  <si>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</si>
  <si>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</si>
  <si>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</si>
  <si>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</si>
  <si>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</si>
  <si>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</si>
  <si>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</si>
  <si>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</si>
  <si>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</si>
  <si>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</si>
  <si>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</si>
  <si>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</si>
  <si>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</si>
  <si>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</si>
  <si>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</si>
  <si>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</si>
  <si>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</si>
  <si>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</si>
  <si>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</si>
  <si>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</si>
  <si>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</si>
  <si>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</si>
  <si>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</si>
  <si>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</si>
  <si>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</si>
  <si>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</si>
  <si>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</si>
  <si>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</si>
  <si>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</si>
  <si>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</si>
  <si>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</si>
  <si>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</si>
  <si>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</si>
  <si>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</si>
  <si>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</si>
  <si>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</si>
  <si>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</si>
  <si>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</si>
  <si>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</si>
  <si>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</si>
  <si>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</si>
  <si>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</si>
  <si>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</si>
  <si>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</si>
  <si>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</si>
  <si>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</si>
  <si>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</si>
  <si>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</si>
  <si>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</si>
  <si>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</si>
  <si>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</si>
  <si>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</si>
  <si>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</si>
  <si>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</si>
  <si>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</si>
  <si>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</si>
  <si>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</si>
  <si>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</si>
  <si>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</si>
  <si>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</si>
  <si>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</si>
  <si>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</si>
  <si>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</si>
  <si>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</si>
  <si>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</si>
  <si>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</si>
  <si>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</si>
  <si>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</si>
  <si>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</si>
  <si>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</si>
  <si>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</si>
  <si>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</si>
  <si>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</si>
  <si>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</si>
  <si>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</si>
  <si>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</si>
  <si>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</si>
  <si>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</si>
  <si>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</si>
  <si>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</si>
  <si>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</si>
  <si>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</si>
  <si>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</si>
  <si>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</si>
  <si>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</si>
  <si>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</si>
  <si>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</si>
  <si>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</si>
  <si>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</si>
  <si>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</si>
  <si>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</si>
  <si>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</si>
  <si>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</si>
  <si>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</si>
  <si>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</si>
  <si>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</si>
  <si>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</si>
  <si>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</si>
  <si>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</si>
  <si>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</si>
  <si>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</si>
  <si>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</si>
  <si>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</si>
  <si>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</si>
  <si>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</si>
  <si>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</si>
  <si>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</si>
  <si>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</si>
  <si>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</si>
  <si>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</si>
  <si>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</si>
  <si>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</si>
  <si>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</si>
  <si>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</si>
  <si>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</si>
  <si>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</si>
  <si>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</si>
  <si>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</si>
  <si>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</si>
  <si>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</si>
  <si>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</si>
  <si>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</si>
  <si>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</si>
  <si>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</si>
  <si>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</si>
  <si>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</si>
  <si>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</si>
  <si>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</si>
  <si>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</si>
  <si>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</si>
  <si>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</si>
  <si>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</si>
  <si>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</si>
  <si>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</si>
  <si>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</si>
  <si>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</si>
  <si>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</si>
  <si>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</si>
  <si>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</si>
  <si>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</si>
  <si>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</si>
  <si>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</si>
  <si>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</si>
  <si>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</si>
  <si>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</si>
  <si>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</si>
  <si>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</si>
  <si>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</si>
  <si>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</si>
  <si>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</si>
  <si>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</si>
  <si>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</si>
  <si>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</si>
  <si>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</si>
  <si>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</si>
  <si>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</si>
  <si>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</si>
  <si>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</si>
  <si>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</si>
  <si>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</si>
  <si>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</si>
  <si>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</si>
  <si>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</si>
  <si>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</si>
  <si>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</si>
  <si>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</si>
  <si>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</si>
  <si>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</si>
  <si>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</si>
  <si>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</si>
  <si>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</si>
  <si>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</si>
  <si>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</si>
  <si>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</si>
  <si>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</si>
  <si>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</si>
  <si>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</si>
  <si>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</si>
  <si>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</si>
  <si>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</si>
  <si>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</si>
  <si>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</si>
  <si>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</si>
  <si>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</si>
  <si>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</si>
  <si>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</si>
  <si>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</si>
  <si>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</si>
  <si>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</si>
  <si>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</si>
  <si>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</si>
  <si>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</si>
  <si>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</si>
  <si>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</si>
  <si>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</si>
  <si>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</si>
  <si>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</si>
  <si>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</si>
  <si>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</si>
  <si>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</si>
  <si>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</si>
  <si>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</si>
  <si>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</si>
  <si>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</si>
  <si>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</si>
  <si>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</si>
  <si>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</si>
  <si>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</si>
  <si>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</si>
  <si>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</si>
  <si>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</si>
  <si>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</si>
  <si>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</si>
  <si>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</si>
  <si>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</si>
  <si>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</si>
  <si>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</si>
  <si>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</si>
  <si>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</si>
  <si>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</si>
  <si>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</si>
  <si>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</si>
  <si>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</si>
  <si>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</si>
  <si>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</si>
  <si>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</si>
  <si>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</si>
  <si>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</si>
  <si>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</si>
  <si>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</si>
  <si>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</si>
  <si>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</si>
  <si>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</si>
  <si>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</si>
  <si>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</si>
  <si>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</si>
  <si>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</si>
  <si>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</si>
  <si>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</si>
  <si>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</si>
  <si>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</si>
  <si>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</si>
  <si>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</si>
  <si>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</si>
  <si>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</si>
  <si>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</si>
  <si>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</si>
  <si>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</si>
  <si>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</si>
  <si>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</si>
  <si>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</si>
  <si>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</si>
  <si>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</si>
  <si>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</si>
  <si>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</si>
  <si>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</si>
  <si>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</si>
  <si>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</si>
  <si>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</si>
  <si>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</si>
  <si>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</si>
  <si>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</si>
  <si>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</si>
  <si>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</si>
  <si>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</si>
  <si>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</si>
  <si>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</si>
  <si>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</si>
  <si>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</si>
  <si>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</si>
  <si>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</si>
  <si>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</si>
  <si>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</si>
  <si>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</si>
  <si>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</si>
  <si>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</si>
  <si>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</si>
  <si>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</si>
  <si>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</si>
  <si>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</si>
  <si>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</si>
  <si>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</si>
  <si>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</si>
  <si>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</si>
  <si>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</si>
  <si>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</si>
  <si>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</si>
  <si>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</si>
  <si>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</si>
  <si>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</si>
  <si>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</si>
  <si>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</si>
  <si>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</si>
  <si>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</si>
  <si>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</si>
  <si>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</si>
  <si>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</si>
  <si>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</si>
  <si>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</si>
  <si>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</si>
  <si>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</si>
  <si>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</si>
  <si>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</si>
  <si>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</si>
  <si>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</si>
  <si>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</si>
  <si>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</si>
  <si>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</si>
  <si>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</si>
  <si>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</si>
  <si>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</si>
  <si>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</si>
  <si>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</si>
  <si>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</si>
  <si>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</si>
  <si>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</si>
  <si>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</si>
  <si>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</si>
  <si>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</si>
  <si>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</si>
  <si>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</si>
  <si>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</si>
  <si>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</si>
  <si>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</si>
  <si>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</si>
  <si>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</si>
  <si>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</si>
  <si>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</si>
  <si>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</si>
  <si>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</si>
  <si>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</si>
  <si>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</si>
  <si>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</si>
  <si>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</si>
  <si>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</si>
  <si>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</si>
  <si>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</si>
  <si>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</si>
  <si>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</si>
  <si>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</si>
  <si>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</si>
  <si>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</si>
  <si>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</si>
  <si>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</si>
  <si>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</si>
  <si>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</si>
  <si>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</si>
  <si>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</si>
  <si>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</si>
  <si>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</si>
  <si>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</si>
  <si>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</si>
  <si>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</si>
  <si>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</si>
  <si>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</si>
  <si>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</si>
  <si>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</si>
  <si>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</si>
  <si>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</si>
  <si>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</si>
  <si>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</si>
  <si>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</si>
  <si>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</si>
  <si>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</si>
  <si>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</si>
  <si>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</si>
  <si>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</si>
  <si>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</si>
  <si>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</si>
  <si>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</si>
  <si>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</si>
  <si>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</si>
  <si>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</si>
  <si>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</si>
  <si>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</si>
  <si>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</si>
  <si>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</si>
  <si>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</si>
  <si>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</si>
  <si>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</si>
  <si>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</si>
  <si>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</si>
  <si>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</si>
  <si>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</si>
  <si>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</si>
  <si>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</si>
  <si>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</si>
  <si>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</si>
  <si>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</si>
  <si>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</si>
  <si>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</si>
  <si>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</si>
  <si>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</si>
  <si>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</si>
  <si>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</si>
  <si>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</si>
  <si>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</si>
  <si>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</si>
  <si>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</si>
  <si>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</si>
  <si>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</si>
  <si>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</si>
  <si>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</si>
  <si>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</si>
  <si>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</si>
  <si>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</si>
  <si>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</si>
  <si>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</si>
  <si>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</si>
  <si>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</si>
  <si>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</si>
  <si>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</si>
  <si>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</si>
  <si>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</si>
  <si>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</si>
  <si>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</si>
  <si>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</si>
  <si>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</si>
  <si>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</si>
  <si>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</si>
  <si>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</si>
  <si>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</si>
  <si>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</si>
  <si>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</si>
  <si>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</si>
  <si>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</si>
  <si>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</si>
  <si>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</si>
  <si>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</si>
  <si>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</si>
  <si>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</si>
  <si>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</si>
  <si>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</si>
  <si>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</si>
  <si>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</si>
  <si>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</si>
  <si>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</si>
  <si>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</si>
  <si>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</si>
  <si>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</si>
  <si>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</si>
  <si>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</si>
  <si>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</si>
  <si>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</si>
  <si>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</si>
  <si>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</si>
  <si>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</si>
  <si>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</si>
  <si>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</si>
  <si>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</si>
  <si>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</si>
  <si>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</si>
  <si>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</si>
  <si>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</si>
  <si>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</si>
  <si>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</si>
  <si>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</si>
  <si>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</si>
  <si>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</si>
  <si>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</si>
  <si>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</si>
  <si>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</si>
  <si>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</si>
  <si>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</si>
  <si>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</si>
  <si>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</si>
  <si>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</si>
  <si>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</si>
  <si>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</si>
  <si>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</si>
  <si>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</si>
  <si>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</si>
  <si>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</si>
  <si>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</si>
  <si>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</si>
  <si>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</si>
  <si>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</si>
  <si>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</si>
  <si>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</si>
  <si>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</si>
  <si>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</si>
  <si>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</si>
  <si>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</si>
  <si>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</si>
  <si>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</si>
  <si>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</si>
  <si>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</si>
  <si>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</si>
  <si>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</si>
  <si>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</si>
  <si>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</si>
  <si>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</si>
  <si>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</si>
  <si>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</si>
  <si>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</si>
  <si>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</si>
  <si>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</si>
  <si>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</si>
  <si>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</si>
  <si>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</si>
  <si>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</si>
  <si>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</si>
  <si>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</si>
  <si>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</si>
  <si>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</si>
  <si>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</si>
  <si>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</si>
  <si>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</si>
  <si>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</si>
  <si>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</si>
  <si>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</si>
  <si>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</si>
  <si>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</si>
  <si>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</si>
  <si>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</si>
  <si>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</si>
  <si>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</si>
  <si>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</si>
  <si>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</si>
  <si>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</si>
  <si>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</si>
  <si>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</si>
  <si>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</si>
  <si>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</si>
  <si>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</si>
  <si>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</si>
  <si>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</si>
  <si>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</si>
  <si>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</si>
  <si>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</si>
  <si>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</si>
  <si>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</si>
  <si>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</si>
  <si>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</si>
  <si>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</si>
  <si>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</si>
  <si>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</si>
  <si>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</si>
  <si>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</si>
  <si>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</si>
  <si>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</si>
  <si>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</si>
  <si>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</si>
  <si>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</si>
  <si>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</si>
  <si>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</si>
  <si>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</si>
  <si>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</si>
  <si>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</si>
  <si>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</si>
  <si>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</si>
  <si>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</si>
  <si>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</si>
  <si>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</si>
  <si>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</si>
  <si>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</si>
  <si>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</si>
  <si>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</si>
  <si>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</si>
  <si>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</si>
  <si>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</si>
  <si>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</si>
  <si>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</si>
  <si>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</si>
  <si>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</si>
  <si>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</si>
  <si>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</si>
  <si>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</si>
  <si>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</si>
  <si>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</si>
  <si>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</si>
  <si>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</si>
  <si>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</si>
  <si>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</si>
  <si>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</si>
  <si>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</si>
  <si>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</si>
  <si>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</si>
  <si>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</si>
  <si>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</si>
  <si>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</si>
  <si>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</si>
  <si>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</si>
  <si>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</si>
  <si>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</si>
  <si>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</si>
  <si>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</si>
  <si>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</si>
  <si>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</si>
  <si>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</si>
  <si>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</si>
  <si>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</si>
  <si>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</si>
  <si>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</si>
  <si>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</si>
  <si>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</si>
  <si>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</si>
  <si>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</si>
  <si>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</si>
  <si>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</si>
  <si>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</si>
  <si>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</si>
  <si>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</si>
  <si>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</si>
  <si>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</si>
  <si>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</si>
  <si>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</si>
  <si>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</si>
  <si>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</si>
  <si>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</si>
  <si>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</si>
  <si>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</si>
  <si>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</si>
  <si>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</si>
  <si>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</si>
  <si>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</si>
  <si>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</si>
  <si>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</si>
  <si>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</si>
  <si>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</si>
  <si>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</si>
  <si>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</si>
  <si>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</si>
  <si>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</si>
  <si>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</si>
  <si>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</si>
  <si>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</si>
  <si>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</si>
  <si>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</si>
  <si>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</si>
  <si>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</si>
  <si>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</si>
  <si>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</si>
  <si>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</si>
  <si>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</si>
  <si>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</si>
  <si>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</si>
  <si>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</si>
  <si>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</si>
  <si>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</si>
  <si>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</si>
  <si>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</si>
  <si>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</si>
  <si>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</si>
  <si>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</si>
  <si>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</si>
  <si>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</si>
  <si>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</si>
  <si>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</si>
  <si>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</si>
  <si>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</si>
  <si>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</si>
  <si>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</si>
  <si>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</si>
  <si>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</si>
  <si>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</si>
  <si>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</si>
  <si>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</si>
  <si>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</si>
  <si>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</si>
  <si>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</si>
  <si>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</si>
  <si>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</si>
  <si>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</si>
  <si>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</si>
  <si>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</si>
  <si>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</si>
  <si>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</si>
  <si>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</si>
  <si>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</si>
  <si>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</si>
  <si>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</si>
  <si>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</si>
  <si>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</si>
  <si>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</si>
  <si>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</si>
  <si>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</si>
  <si>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</si>
  <si>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</si>
  <si>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</si>
  <si>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</si>
  <si>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</si>
  <si>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</si>
  <si>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</si>
  <si>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</si>
  <si>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</si>
  <si>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</si>
  <si>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</si>
  <si>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</si>
  <si>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</si>
  <si>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</si>
  <si>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</si>
  <si>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</si>
  <si>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</si>
  <si>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</si>
  <si>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</si>
  <si>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</si>
  <si>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</si>
  <si>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</si>
  <si>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</si>
  <si>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</si>
  <si>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</si>
  <si>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</si>
  <si>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</si>
  <si>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</si>
  <si>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</si>
  <si>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</si>
  <si>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</si>
  <si>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</si>
  <si>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</si>
  <si>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</si>
  <si>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</si>
  <si>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</si>
  <si>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</si>
  <si>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</si>
  <si>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</si>
  <si>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</si>
  <si>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</si>
  <si>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</si>
  <si>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</si>
  <si>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</si>
  <si>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</si>
  <si>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</si>
  <si>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</si>
  <si>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</si>
  <si>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</si>
  <si>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</si>
  <si>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</si>
  <si>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</si>
  <si>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</si>
  <si>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</si>
  <si>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</si>
  <si>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</si>
  <si>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</si>
  <si>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</si>
  <si>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</si>
  <si>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</si>
  <si>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</si>
  <si>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</si>
  <si>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</si>
  <si>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</si>
  <si>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</si>
  <si>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</si>
  <si>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</si>
  <si>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</si>
  <si>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</si>
  <si>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</si>
  <si>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</si>
  <si>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</si>
  <si>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</si>
  <si>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</si>
  <si>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</si>
  <si>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</si>
  <si>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</si>
  <si>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</si>
  <si>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</si>
  <si>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</si>
  <si>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</si>
  <si>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</si>
  <si>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</si>
  <si>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</si>
  <si>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</si>
  <si>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</si>
  <si>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</si>
  <si>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</si>
  <si>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</si>
  <si>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</si>
  <si>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</si>
  <si>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</si>
  <si>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</si>
  <si>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</si>
  <si>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</si>
  <si>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</si>
  <si>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</si>
  <si>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</si>
  <si>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</si>
  <si>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</si>
  <si>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</si>
  <si>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</si>
  <si>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</si>
  <si>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</si>
  <si>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</si>
  <si>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</si>
  <si>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</si>
  <si>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</si>
  <si>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</si>
  <si>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</si>
  <si>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</si>
  <si>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</si>
  <si>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</si>
  <si>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</si>
  <si>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</si>
  <si>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</si>
  <si>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</si>
  <si>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</si>
  <si>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</si>
  <si>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</si>
  <si>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</si>
  <si>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</si>
  <si>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</si>
  <si>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</si>
  <si>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</si>
  <si>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</si>
  <si>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</si>
  <si>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</si>
  <si>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</si>
  <si>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</si>
  <si>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</si>
  <si>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</si>
  <si>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</si>
  <si>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</si>
  <si>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</si>
  <si>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</si>
  <si>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</si>
  <si>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</si>
  <si>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</si>
  <si>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</si>
  <si>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</si>
  <si>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</si>
  <si>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</si>
  <si>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</si>
  <si>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</si>
  <si>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</si>
  <si>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</si>
  <si>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</si>
  <si>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</si>
  <si>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</si>
  <si>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</si>
  <si>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</si>
  <si>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</si>
  <si>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</si>
  <si>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</si>
  <si>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</si>
  <si>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</si>
  <si>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</si>
  <si>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</si>
  <si>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</si>
  <si>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</si>
  <si>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</si>
  <si>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</si>
  <si>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</si>
  <si>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</si>
  <si>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</si>
  <si>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</si>
  <si>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</si>
  <si>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</si>
  <si>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</si>
  <si>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</si>
  <si>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</si>
  <si>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</si>
  <si>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</si>
  <si>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</si>
  <si>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</si>
  <si>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</si>
  <si>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</si>
  <si>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</si>
  <si>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</si>
  <si>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</si>
  <si>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</si>
  <si>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</si>
  <si>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</si>
  <si>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</si>
  <si>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</si>
  <si>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</si>
  <si>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</si>
  <si>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</si>
  <si>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</si>
  <si>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</si>
  <si>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</si>
  <si>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</si>
  <si>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</si>
  <si>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</si>
  <si>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</si>
  <si>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</si>
  <si>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</si>
  <si>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</si>
  <si>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</si>
  <si>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</si>
  <si>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</si>
  <si>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</si>
  <si>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</si>
  <si>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</si>
  <si>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</si>
  <si>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</si>
  <si>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</si>
  <si>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</si>
  <si>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</si>
  <si>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</si>
  <si>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</si>
  <si>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</si>
  <si>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</si>
  <si>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</si>
  <si>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</si>
  <si>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</si>
  <si>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</si>
  <si>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</si>
  <si>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</si>
  <si>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</si>
  <si>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</si>
  <si>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</si>
  <si>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</si>
  <si>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</si>
  <si>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</si>
  <si>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</si>
  <si>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</si>
  <si>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</si>
  <si>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</si>
  <si>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</si>
  <si>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</si>
  <si>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</si>
  <si>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</si>
  <si>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</si>
  <si>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</si>
  <si>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</si>
  <si>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</si>
  <si>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</si>
  <si>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</si>
  <si>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</si>
  <si>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</si>
  <si>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</si>
  <si>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</si>
  <si>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</si>
  <si>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</si>
  <si>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</si>
  <si>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</si>
  <si>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</si>
  <si>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</si>
  <si>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</si>
  <si>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</si>
  <si>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</si>
  <si>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</si>
  <si>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</si>
  <si>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</si>
  <si>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</si>
  <si>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</si>
  <si>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</si>
  <si>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</si>
  <si>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</si>
  <si>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</si>
  <si>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</si>
  <si>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</si>
  <si>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</si>
  <si>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</si>
  <si>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</si>
  <si>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</si>
  <si>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</si>
  <si>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</si>
  <si>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</si>
  <si>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</si>
  <si>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</si>
  <si>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</si>
  <si>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</si>
  <si>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</si>
  <si>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</si>
  <si>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</si>
  <si>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</si>
  <si>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</si>
  <si>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</si>
  <si>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</si>
  <si>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</si>
  <si>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</si>
  <si>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</si>
  <si>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</si>
  <si>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</si>
  <si>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</si>
  <si>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</si>
  <si>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</si>
  <si>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</si>
  <si>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</si>
  <si>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</si>
  <si>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</si>
  <si>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</si>
  <si>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</si>
  <si>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</si>
  <si>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</si>
  <si>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</si>
  <si>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</si>
  <si>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</si>
  <si>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</si>
  <si>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</si>
  <si>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</si>
  <si>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</si>
  <si>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</si>
  <si>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</si>
  <si>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</si>
  <si>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</si>
  <si>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</si>
  <si>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</si>
  <si>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</si>
  <si>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</si>
  <si>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</si>
  <si>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</si>
  <si>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</si>
  <si>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</si>
  <si>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</si>
  <si>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</si>
  <si>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</si>
  <si>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</si>
  <si>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</si>
  <si>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</si>
  <si>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</si>
  <si>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</si>
  <si>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</si>
  <si>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</si>
  <si>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</si>
  <si>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</si>
  <si>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</si>
  <si>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</si>
  <si>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</si>
  <si>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</si>
  <si>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</si>
  <si>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</si>
  <si>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</si>
  <si>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</si>
  <si>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</si>
  <si>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</si>
  <si>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</si>
  <si>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</si>
  <si>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</si>
  <si>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</si>
  <si>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</si>
  <si>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</si>
  <si>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</si>
  <si>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</si>
  <si>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</si>
  <si>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</si>
  <si>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</si>
  <si>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</si>
  <si>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</si>
  <si>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</si>
  <si>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</si>
  <si>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</si>
  <si>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</si>
  <si>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</si>
  <si>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</si>
  <si>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</si>
  <si>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</si>
  <si>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</si>
  <si>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</si>
  <si>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</si>
  <si>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</si>
  <si>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</si>
  <si>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</si>
  <si>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</si>
  <si>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</si>
  <si>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</si>
  <si>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</si>
  <si>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</si>
  <si>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</si>
  <si>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</si>
  <si>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</si>
  <si>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</si>
  <si>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</si>
  <si>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</si>
  <si>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</si>
  <si>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</si>
  <si>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</si>
  <si>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</si>
  <si>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</si>
  <si>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</si>
  <si>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</si>
  <si>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</si>
  <si>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</si>
  <si>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</si>
  <si>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</si>
  <si>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</si>
  <si>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</si>
  <si>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</si>
  <si>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</si>
  <si>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</si>
  <si>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</si>
  <si>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</si>
  <si>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</si>
  <si>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</si>
  <si>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</si>
  <si>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</si>
  <si>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</si>
  <si>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</si>
  <si>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</si>
  <si>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</si>
  <si>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</si>
  <si>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</si>
  <si>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</si>
  <si>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</si>
  <si>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</si>
  <si>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</si>
  <si>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</si>
  <si>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</si>
  <si>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</si>
  <si>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</si>
  <si>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</si>
  <si>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</si>
  <si>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</si>
  <si>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</si>
  <si>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</si>
  <si>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</si>
  <si>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</si>
  <si>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</si>
  <si>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</si>
  <si>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</si>
  <si>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</si>
  <si>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</si>
  <si>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</si>
  <si>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</si>
  <si>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</si>
  <si>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</si>
  <si>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</si>
  <si>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</si>
  <si>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</si>
  <si>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</si>
  <si>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</si>
  <si>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</si>
  <si>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</si>
  <si>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</si>
  <si>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</si>
  <si>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</si>
  <si>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</si>
  <si>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</si>
  <si>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</si>
  <si>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</si>
  <si>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</si>
  <si>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</si>
  <si>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</si>
  <si>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</si>
  <si>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</si>
  <si>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</si>
  <si>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</si>
  <si>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</si>
  <si>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</si>
  <si>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</si>
  <si>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</si>
  <si>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</si>
  <si>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</si>
  <si>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</si>
  <si>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</si>
  <si>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</si>
  <si>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</si>
  <si>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</si>
  <si>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</si>
  <si>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</si>
  <si>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</si>
  <si>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</si>
  <si>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</si>
  <si>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</si>
  <si>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</si>
  <si>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</si>
  <si>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</si>
  <si>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</si>
  <si>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</si>
  <si>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</si>
  <si>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</si>
  <si>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</si>
  <si>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</si>
  <si>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</si>
  <si>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</si>
  <si>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</si>
  <si>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</si>
  <si>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</si>
  <si>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</si>
  <si>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</si>
  <si>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</si>
  <si>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</si>
  <si>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</si>
  <si>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</si>
  <si>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</si>
  <si>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</si>
  <si>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</si>
  <si>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</si>
  <si>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</si>
  <si>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</si>
  <si>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</si>
  <si>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</si>
  <si>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</si>
  <si>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</si>
  <si>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</si>
  <si>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</si>
  <si>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</si>
  <si>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</si>
  <si>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</si>
  <si>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</si>
  <si>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</si>
  <si>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</si>
  <si>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</si>
  <si>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</si>
  <si>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</si>
  <si>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</si>
  <si>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</si>
  <si>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</si>
  <si>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</si>
  <si>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</si>
  <si>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</si>
  <si>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</si>
  <si>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</si>
  <si>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</si>
  <si>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</si>
  <si>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</si>
  <si>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</si>
  <si>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</si>
  <si>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</si>
  <si>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</si>
  <si>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</si>
  <si>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</si>
  <si>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</si>
  <si>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</si>
  <si>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</si>
  <si>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</si>
  <si>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</si>
  <si>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</si>
  <si>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</si>
  <si>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</si>
  <si>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</si>
  <si>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</si>
  <si>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</si>
  <si>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</si>
  <si>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</si>
  <si>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</si>
  <si>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</si>
  <si>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</si>
  <si>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</si>
  <si>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</si>
  <si>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</si>
  <si>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</si>
  <si>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</si>
  <si>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</si>
  <si>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</si>
  <si>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</si>
  <si>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</si>
  <si>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</si>
  <si>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</si>
  <si>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</si>
  <si>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</si>
  <si>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</si>
  <si>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</si>
  <si>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</si>
  <si>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</si>
  <si>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</si>
  <si>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</si>
  <si>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</si>
  <si>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</si>
  <si>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</si>
  <si>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</si>
  <si>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</si>
  <si>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</si>
  <si>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</si>
  <si>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</si>
  <si>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</si>
  <si>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</si>
  <si>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</si>
  <si>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</si>
  <si>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</si>
  <si>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</si>
  <si>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</si>
  <si>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</si>
  <si>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</si>
  <si>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</si>
  <si>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</si>
  <si>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</si>
  <si>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</si>
  <si>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</si>
  <si>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</si>
  <si>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</si>
  <si>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</si>
  <si>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</si>
  <si>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</si>
  <si>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</si>
  <si>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</si>
  <si>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</si>
  <si>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</si>
  <si>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</si>
  <si>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</si>
  <si>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</si>
  <si>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</si>
  <si>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</si>
  <si>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</si>
  <si>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</si>
  <si>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</si>
  <si>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</si>
  <si>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</si>
  <si>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</si>
  <si>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</si>
  <si>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</si>
  <si>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</si>
  <si>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</si>
  <si>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</si>
  <si>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</si>
  <si>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</si>
  <si>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</si>
  <si>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</si>
  <si>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</si>
  <si>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</si>
  <si>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</si>
  <si>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</si>
  <si>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</si>
  <si>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</si>
  <si>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</si>
  <si>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</si>
  <si>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</si>
  <si>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</si>
  <si>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</si>
  <si>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</si>
  <si>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</si>
  <si>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</si>
  <si>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</si>
  <si>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</si>
  <si>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</si>
  <si>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</si>
  <si>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</si>
  <si>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</si>
  <si>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</si>
  <si>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</si>
  <si>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</si>
  <si>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</si>
  <si>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</si>
  <si>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</si>
  <si>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</si>
  <si>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</si>
  <si>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</si>
  <si>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</si>
  <si>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</si>
  <si>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</si>
  <si>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</si>
  <si>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</si>
  <si>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</si>
  <si>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</si>
  <si>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</si>
  <si>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</si>
  <si>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</si>
  <si>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</si>
  <si>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</si>
  <si>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</si>
  <si>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</si>
  <si>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</si>
  <si>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</si>
  <si>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</si>
  <si>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</si>
  <si>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</si>
  <si>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</si>
  <si>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</si>
  <si>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</si>
  <si>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</si>
  <si>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</si>
  <si>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</si>
  <si>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</si>
  <si>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</si>
  <si>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</si>
  <si>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</si>
  <si>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</si>
  <si>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</si>
  <si>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</si>
  <si>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</si>
  <si>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</si>
  <si>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</si>
  <si>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</si>
  <si>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</si>
  <si>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</si>
  <si>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</si>
  <si>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</si>
  <si>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</si>
  <si>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</si>
  <si>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</si>
  <si>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</si>
  <si>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</si>
  <si>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</si>
  <si>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</si>
  <si>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</si>
  <si>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</si>
  <si>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</si>
  <si>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</si>
  <si>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</si>
  <si>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</si>
  <si>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</si>
  <si>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</si>
  <si>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</si>
  <si>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</si>
  <si>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</si>
  <si>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</si>
  <si>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</si>
  <si>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</si>
  <si>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</si>
  <si>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</si>
  <si>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</si>
  <si>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</si>
  <si>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</si>
  <si>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</si>
  <si>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</si>
  <si>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</si>
  <si>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</si>
  <si>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</si>
  <si>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</si>
  <si>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</si>
  <si>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</si>
  <si>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</si>
  <si>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</si>
  <si>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</si>
  <si>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</si>
  <si>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</si>
  <si>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</si>
  <si>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</si>
  <si>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</si>
  <si>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</si>
  <si>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</si>
  <si>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</si>
  <si>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</si>
  <si>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</si>
  <si>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</si>
  <si>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</si>
  <si>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</si>
  <si>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</si>
  <si>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</si>
  <si>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</si>
  <si>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</si>
  <si>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</si>
  <si>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</si>
  <si>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</si>
  <si>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</si>
  <si>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</si>
  <si>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</si>
  <si>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</si>
  <si>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</si>
  <si>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</si>
  <si>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</si>
  <si>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</si>
  <si>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</si>
  <si>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</si>
  <si>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</si>
  <si>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</si>
  <si>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</si>
  <si>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</si>
  <si>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</si>
  <si>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</si>
  <si>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</si>
  <si>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</si>
  <si>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</si>
  <si>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</si>
  <si>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</si>
  <si>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</si>
  <si>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</si>
  <si>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</si>
  <si>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</si>
  <si>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</si>
  <si>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</si>
  <si>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</si>
  <si>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</si>
  <si>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</si>
  <si>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</si>
  <si>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</si>
  <si>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</si>
  <si>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</si>
  <si>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</si>
  <si>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</si>
  <si>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</si>
  <si>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</si>
  <si>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</si>
  <si>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</si>
  <si>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</si>
  <si>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</si>
  <si>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</si>
  <si>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</si>
  <si>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</si>
  <si>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</si>
  <si>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</si>
  <si>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</si>
  <si>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</si>
  <si>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</si>
  <si>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</si>
  <si>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</si>
  <si>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</si>
  <si>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</si>
  <si>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</si>
  <si>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</si>
  <si>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</si>
  <si>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</si>
  <si>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</si>
  <si>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</si>
  <si>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</si>
  <si>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</si>
  <si>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</si>
  <si>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</si>
  <si>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</si>
  <si>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</si>
  <si>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</si>
  <si>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</si>
  <si>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</si>
  <si>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</si>
  <si>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</si>
  <si>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</si>
  <si>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</si>
  <si>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</si>
  <si>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</si>
  <si>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</si>
  <si>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</si>
  <si>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</si>
  <si>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</si>
  <si>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</si>
  <si>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</si>
  <si>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</si>
  <si>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</si>
  <si>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</si>
  <si>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</si>
  <si>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</si>
  <si>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</si>
  <si>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</si>
  <si>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</si>
  <si>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</si>
  <si>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</si>
  <si>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</si>
  <si>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</si>
  <si>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</si>
  <si>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</si>
  <si>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</si>
  <si>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</si>
  <si>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</si>
  <si>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</si>
  <si>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</si>
  <si>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</si>
  <si>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</si>
  <si>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</si>
  <si>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</si>
  <si>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</si>
  <si>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</si>
  <si>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</si>
  <si>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</si>
  <si>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</si>
  <si>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</si>
  <si>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</si>
  <si>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</si>
  <si>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</si>
  <si>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</si>
  <si>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</si>
  <si>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</si>
  <si>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</si>
  <si>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</si>
  <si>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</si>
  <si>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</si>
  <si>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</si>
  <si>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</si>
  <si>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</si>
  <si>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</si>
  <si>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</si>
  <si>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</si>
  <si>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</si>
  <si>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</si>
  <si>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</si>
  <si>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</si>
  <si>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</si>
  <si>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</si>
  <si>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</si>
  <si>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</si>
  <si>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</si>
  <si>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</si>
  <si>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</si>
  <si>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</si>
  <si>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</si>
  <si>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</si>
  <si>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</si>
  <si>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</si>
  <si>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</si>
  <si>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</si>
  <si>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</si>
  <si>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</si>
  <si>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</si>
  <si>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</si>
  <si>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</si>
  <si>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</si>
  <si>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</si>
  <si>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</si>
  <si>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</si>
  <si>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</si>
  <si>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</si>
  <si>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</si>
  <si>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</si>
  <si>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</si>
  <si>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</si>
  <si>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</si>
  <si>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</si>
  <si>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</si>
  <si>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</si>
  <si>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</si>
  <si>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</si>
  <si>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</si>
  <si>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</si>
  <si>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</si>
  <si>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</si>
  <si>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</si>
  <si>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</si>
  <si>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</si>
  <si>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</si>
  <si>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</si>
  <si>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</si>
  <si>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</si>
  <si>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</si>
  <si>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</si>
  <si>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</si>
  <si>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</si>
  <si>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</si>
  <si>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</si>
  <si>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</si>
  <si>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</si>
  <si>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</si>
  <si>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</si>
  <si>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</si>
  <si>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</si>
  <si>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</si>
  <si>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</si>
  <si>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</si>
  <si>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</si>
  <si>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</si>
  <si>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</si>
  <si>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</si>
  <si>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</si>
  <si>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</si>
  <si>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</si>
  <si>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</si>
  <si>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</si>
  <si>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</si>
  <si>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</si>
  <si>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</si>
  <si>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</si>
  <si>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</si>
  <si>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</si>
  <si>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</si>
  <si>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</si>
  <si>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</si>
  <si>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</si>
  <si>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</si>
  <si>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</si>
  <si>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</si>
  <si>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</si>
  <si>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</si>
  <si>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</si>
  <si>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</si>
  <si>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</si>
  <si>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</si>
  <si>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</si>
  <si>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</si>
  <si>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</si>
  <si>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</si>
  <si>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</si>
  <si>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</si>
  <si>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</si>
  <si>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</si>
  <si>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</si>
  <si>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</si>
  <si>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</si>
  <si>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</si>
  <si>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</si>
  <si>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</si>
  <si>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</si>
  <si>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</si>
  <si>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</si>
  <si>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</si>
  <si>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</si>
  <si>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</si>
  <si>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</si>
  <si>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</si>
  <si>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</si>
  <si>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</si>
  <si>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</si>
  <si>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</si>
  <si>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</si>
  <si>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</si>
  <si>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</si>
  <si>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</si>
  <si>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</si>
  <si>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</si>
  <si>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</si>
  <si>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</si>
  <si>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</si>
  <si>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</si>
  <si>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</si>
  <si>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</si>
  <si>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</si>
  <si>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</si>
  <si>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</si>
  <si>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</si>
  <si>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</si>
  <si>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</si>
  <si>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</si>
  <si>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</si>
  <si>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</si>
  <si>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</si>
  <si>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</si>
  <si>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</si>
  <si>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</si>
  <si>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</si>
  <si>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</si>
  <si>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</si>
  <si>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</si>
  <si>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</si>
  <si>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</si>
  <si>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</si>
  <si>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</si>
  <si>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</si>
  <si>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</si>
  <si>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</si>
  <si>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</si>
  <si>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</si>
  <si>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</si>
  <si>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</si>
  <si>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</si>
  <si>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</si>
  <si>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</si>
  <si>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</si>
  <si>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</si>
  <si>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</si>
  <si>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</si>
  <si>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</si>
  <si>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</si>
  <si>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</si>
  <si>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</si>
  <si>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</si>
  <si>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</si>
  <si>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</si>
  <si>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</si>
  <si>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</si>
  <si>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</si>
  <si>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</si>
  <si>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</si>
  <si>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</si>
  <si>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</si>
  <si>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</si>
  <si>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</si>
  <si>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</si>
  <si>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</si>
  <si>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</si>
  <si>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</si>
  <si>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</si>
  <si>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</si>
  <si>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</si>
  <si>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</si>
  <si>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</si>
  <si>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</si>
  <si>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</si>
  <si>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</si>
  <si>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</si>
  <si>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</si>
  <si>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</si>
  <si>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</si>
  <si>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</si>
  <si>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</si>
  <si>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</si>
  <si>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</si>
  <si>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</si>
  <si>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</si>
  <si>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</si>
  <si>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</si>
  <si>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</si>
  <si>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</si>
  <si>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</si>
  <si>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</si>
  <si>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</si>
  <si>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</si>
  <si>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</si>
  <si>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</si>
  <si>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</si>
  <si>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</si>
  <si>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</si>
  <si>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</si>
  <si>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</si>
  <si>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</si>
  <si>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</si>
  <si>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</si>
  <si>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</si>
  <si>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</si>
  <si>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</si>
  <si>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</si>
  <si>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</si>
  <si>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</si>
  <si>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</si>
  <si>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</si>
  <si>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</si>
  <si>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</si>
  <si>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</si>
  <si>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</si>
  <si>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</si>
  <si>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</si>
  <si>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</si>
  <si>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</si>
  <si>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</si>
  <si>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</si>
  <si>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</si>
  <si>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</si>
  <si>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</si>
  <si>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</si>
  <si>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</si>
  <si>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</si>
  <si>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</si>
  <si>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</si>
  <si>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</si>
  <si>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</si>
  <si>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</si>
  <si>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</si>
  <si>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</si>
  <si>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</si>
  <si>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</si>
  <si>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</si>
  <si>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</si>
  <si>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</si>
  <si>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</si>
  <si>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</si>
  <si>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</si>
  <si>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</si>
  <si>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</si>
  <si>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</si>
  <si>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</si>
  <si>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</si>
  <si>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</si>
  <si>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</si>
  <si>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</si>
  <si>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</si>
  <si>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</si>
  <si>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</si>
  <si>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</si>
  <si>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</si>
  <si>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</si>
  <si>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</si>
  <si>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</si>
  <si>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</si>
  <si>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</si>
  <si>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</si>
  <si>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</si>
  <si>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</si>
  <si>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</si>
  <si>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</si>
  <si>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</si>
  <si>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</si>
  <si>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</si>
  <si>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</si>
  <si>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</si>
  <si>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</si>
  <si>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</si>
  <si>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</si>
  <si>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</si>
  <si>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</si>
  <si>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</si>
  <si>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</si>
  <si>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</si>
  <si>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</si>
  <si>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</si>
  <si>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</si>
  <si>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</si>
  <si>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</si>
  <si>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</si>
  <si>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</si>
  <si>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</si>
  <si>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</si>
  <si>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</si>
  <si>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</si>
  <si>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</si>
  <si>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</si>
  <si>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</si>
  <si>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</si>
  <si>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</si>
  <si>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</si>
  <si>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</si>
  <si>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</si>
  <si>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</si>
  <si>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</si>
  <si>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</si>
  <si>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</si>
  <si>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</si>
  <si>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</si>
  <si>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</si>
  <si>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</si>
  <si>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</si>
  <si>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</si>
  <si>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</si>
  <si>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</si>
  <si>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</si>
  <si>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</si>
  <si>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</si>
  <si>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</si>
  <si>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</si>
  <si>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</si>
  <si>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</si>
  <si>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</si>
  <si>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</si>
  <si>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</si>
  <si>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</si>
  <si>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</si>
  <si>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</si>
  <si>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</si>
  <si>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</si>
  <si>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</si>
  <si>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</si>
  <si>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</si>
  <si>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</si>
  <si>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</si>
  <si>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</si>
  <si>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</si>
  <si>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</si>
  <si>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</si>
  <si>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</si>
  <si>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</si>
  <si>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</si>
  <si>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</si>
  <si>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</si>
  <si>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</si>
  <si>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</si>
  <si>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</si>
  <si>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</si>
  <si>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</si>
  <si>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</si>
  <si>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</si>
  <si>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</si>
  <si>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</si>
  <si>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</si>
  <si>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</si>
  <si>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</si>
  <si>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</si>
  <si>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</si>
  <si>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</si>
  <si>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</si>
  <si>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</si>
  <si>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</si>
  <si>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</si>
  <si>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</si>
  <si>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</si>
  <si>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</si>
  <si>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</si>
  <si>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</si>
  <si>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</si>
  <si>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</si>
  <si>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</si>
  <si>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</si>
  <si>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</si>
  <si>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</si>
  <si>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</si>
  <si>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</si>
  <si>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</si>
  <si>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</si>
  <si>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</si>
  <si>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</si>
  <si>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</si>
  <si>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</si>
  <si>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</si>
  <si>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</si>
  <si>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</si>
  <si>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</si>
  <si>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</si>
  <si>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</si>
  <si>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</si>
  <si>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</si>
  <si>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</si>
  <si>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</si>
  <si>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</si>
  <si>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</si>
  <si>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</si>
  <si>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</si>
  <si>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</si>
  <si>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</si>
  <si>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</si>
  <si>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</si>
  <si>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</si>
  <si>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</si>
  <si>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</si>
  <si>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</si>
  <si>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</si>
  <si>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</si>
  <si>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</si>
  <si>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</si>
  <si>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</si>
  <si>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</si>
  <si>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</si>
  <si>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</si>
  <si>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</si>
  <si>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</si>
  <si>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</si>
  <si>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</si>
  <si>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</si>
  <si>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</si>
  <si>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</si>
  <si>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</si>
  <si>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</si>
  <si>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</si>
  <si>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</si>
  <si>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</si>
  <si>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</si>
  <si>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</si>
  <si>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</si>
  <si>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</si>
  <si>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</si>
  <si>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</si>
  <si>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</si>
  <si>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</si>
  <si>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</si>
  <si>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</si>
  <si>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</si>
  <si>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</si>
  <si>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</si>
  <si>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</si>
  <si>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</si>
  <si>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</si>
  <si>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</si>
  <si>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</si>
  <si>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</si>
  <si>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</si>
  <si>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</si>
  <si>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</si>
  <si>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</si>
  <si>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</si>
  <si>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</si>
  <si>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</si>
  <si>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</si>
  <si>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</si>
  <si>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</si>
  <si>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</si>
  <si>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</si>
  <si>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</si>
  <si>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</si>
  <si>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</si>
  <si>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</si>
  <si>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</si>
  <si>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</si>
  <si>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</si>
  <si>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</si>
  <si>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</si>
  <si>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</si>
  <si>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</si>
  <si>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</si>
  <si>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</si>
  <si>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</si>
  <si>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</si>
  <si>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</si>
  <si>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</si>
  <si>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</si>
  <si>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</si>
  <si>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</si>
  <si>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</si>
  <si>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</si>
  <si>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</si>
  <si>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</si>
  <si>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</si>
  <si>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</si>
  <si>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</si>
  <si>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</si>
  <si>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</si>
  <si>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</si>
  <si>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</si>
  <si>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</si>
  <si>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</si>
  <si>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</si>
  <si>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</si>
  <si>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</si>
  <si>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</si>
  <si>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</si>
  <si>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</si>
  <si>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</si>
  <si>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</si>
  <si>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</si>
  <si>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</si>
  <si>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</si>
  <si>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</si>
  <si>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</si>
  <si>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</si>
  <si>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</si>
  <si>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</si>
  <si>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</si>
  <si>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</si>
  <si>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</si>
  <si>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</si>
  <si>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</si>
  <si>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</si>
  <si>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</si>
  <si>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</si>
  <si>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</si>
  <si>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</si>
  <si>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</si>
  <si>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</si>
  <si>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</si>
  <si>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</si>
  <si>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</si>
  <si>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</si>
  <si>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</si>
  <si>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</si>
  <si>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</si>
  <si>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</si>
  <si>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</si>
  <si>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</si>
  <si>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</si>
  <si>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</si>
  <si>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</si>
  <si>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</si>
  <si>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</si>
  <si>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</si>
  <si>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</si>
  <si>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</si>
  <si>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</si>
  <si>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</si>
  <si>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</si>
  <si>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</si>
  <si>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</si>
  <si>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</si>
  <si>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</si>
  <si>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</si>
  <si>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</si>
  <si>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</si>
  <si>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</si>
  <si>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</si>
  <si>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</si>
  <si>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</si>
  <si>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</si>
  <si>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</si>
  <si>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</si>
  <si>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</si>
  <si>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</si>
  <si>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</si>
  <si>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</si>
  <si>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</si>
  <si>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</si>
  <si>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</si>
  <si>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</si>
  <si>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</si>
  <si>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</si>
  <si>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</si>
  <si>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</si>
  <si>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</si>
  <si>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</si>
  <si>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</si>
  <si>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</si>
  <si>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</si>
  <si>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</si>
  <si>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</si>
  <si>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</si>
  <si>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</si>
  <si>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</si>
  <si>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</si>
  <si>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</si>
  <si>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</si>
  <si>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</si>
  <si>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</si>
  <si>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</si>
  <si>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</si>
  <si>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</si>
  <si>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</si>
  <si>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</si>
  <si>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</si>
  <si>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</si>
  <si>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</si>
  <si>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</si>
  <si>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</si>
  <si>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</si>
  <si>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</si>
  <si>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</si>
  <si>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</si>
  <si>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</si>
  <si>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</si>
  <si>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</si>
  <si>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</si>
  <si>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</si>
  <si>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</si>
  <si>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</si>
  <si>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</si>
  <si>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</si>
  <si>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</si>
  <si>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</si>
  <si>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</si>
  <si>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</si>
  <si>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</si>
  <si>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</si>
  <si>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</si>
  <si>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</si>
  <si>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</si>
  <si>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</si>
  <si>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</si>
  <si>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</si>
  <si>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</si>
  <si>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</si>
  <si>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</si>
  <si>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</si>
  <si>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</si>
  <si>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</si>
  <si>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</si>
  <si>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</si>
  <si>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</si>
  <si>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</si>
  <si>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</si>
  <si>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</si>
  <si>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</si>
  <si>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</si>
  <si>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</si>
  <si>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</si>
  <si>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</si>
  <si>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</si>
  <si>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</si>
  <si>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</si>
  <si>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</si>
  <si>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</si>
  <si>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</si>
  <si>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</si>
  <si>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</si>
  <si>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</si>
  <si>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</si>
  <si>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</si>
  <si>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</si>
  <si>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</si>
  <si>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</si>
  <si>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</si>
  <si>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</si>
  <si>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</si>
  <si>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</si>
  <si>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</si>
  <si>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</si>
  <si>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</si>
  <si>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</si>
  <si>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</si>
  <si>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</si>
  <si>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</si>
  <si>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</si>
  <si>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</si>
  <si>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</si>
  <si>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</si>
  <si>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</si>
  <si>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</si>
  <si>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</si>
  <si>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</si>
  <si>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</si>
  <si>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</si>
  <si>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</si>
  <si>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</si>
  <si>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</si>
  <si>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</si>
  <si>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</si>
  <si>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</si>
  <si>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</si>
  <si>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</si>
  <si>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</si>
  <si>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</si>
  <si>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</si>
  <si>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</si>
  <si>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</si>
  <si>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</si>
  <si>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</si>
  <si>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</si>
  <si>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</si>
  <si>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</si>
  <si>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</si>
  <si>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</si>
  <si>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</si>
  <si>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</si>
  <si>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</si>
  <si>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</si>
  <si>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</si>
  <si>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</si>
  <si>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</si>
  <si>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</si>
  <si>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</si>
  <si>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</si>
  <si>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</si>
  <si>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</si>
  <si>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</si>
  <si>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</si>
  <si>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</si>
  <si>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</si>
  <si>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</si>
  <si>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</si>
  <si>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</si>
  <si>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</si>
  <si>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</si>
  <si>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</si>
  <si>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</si>
  <si>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</si>
  <si>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</si>
  <si>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</si>
  <si>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</si>
  <si>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</si>
  <si>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</si>
  <si>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</si>
  <si>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</si>
  <si>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</si>
  <si>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</si>
  <si>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</si>
  <si>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</si>
  <si>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</si>
  <si>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</si>
  <si>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</si>
  <si>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</si>
  <si>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</si>
  <si>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</si>
  <si>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</si>
  <si>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</si>
  <si>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</si>
  <si>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</si>
  <si>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</si>
  <si>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</si>
  <si>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</si>
  <si>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</si>
  <si>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</si>
  <si>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</si>
  <si>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</si>
  <si>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</si>
  <si>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</si>
  <si>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</si>
  <si>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</si>
  <si>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</si>
  <si>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</si>
  <si>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</si>
  <si>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</si>
  <si>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</si>
  <si>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</si>
  <si>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</si>
  <si>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</si>
  <si>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</si>
  <si>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</si>
  <si>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</si>
  <si>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</si>
  <si>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</si>
  <si>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</si>
  <si>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</si>
  <si>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</si>
  <si>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</si>
  <si>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</si>
  <si>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</si>
  <si>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</si>
  <si>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</si>
  <si>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</si>
  <si>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</si>
  <si>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</si>
  <si>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</si>
  <si>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</si>
  <si>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</si>
  <si>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</si>
  <si>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</si>
  <si>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</si>
  <si>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</si>
  <si>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</si>
  <si>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</si>
  <si>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</si>
  <si>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</si>
  <si>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</si>
  <si>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</si>
  <si>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</si>
  <si>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</si>
  <si>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</si>
  <si>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</si>
  <si>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</si>
  <si>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</si>
  <si>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</si>
  <si>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</si>
  <si>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</si>
  <si>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</si>
  <si>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</si>
  <si>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</si>
  <si>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</si>
  <si>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</si>
  <si>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</si>
  <si>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</si>
  <si>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</si>
  <si>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</si>
  <si>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</si>
  <si>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</si>
  <si>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</si>
  <si>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</si>
  <si>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</si>
  <si>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</si>
  <si>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</si>
  <si>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</si>
  <si>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</si>
  <si>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</si>
  <si>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</si>
  <si>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</si>
  <si>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</si>
  <si>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</si>
  <si>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</si>
  <si>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</si>
  <si>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</si>
  <si>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</si>
  <si>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</si>
  <si>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</si>
  <si>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</si>
  <si>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</si>
  <si>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</si>
  <si>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</si>
  <si>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</si>
  <si>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</si>
  <si>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</si>
  <si>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</si>
  <si>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</si>
  <si>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</si>
  <si>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</si>
  <si>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</si>
  <si>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</si>
  <si>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</si>
  <si>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</si>
  <si>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</si>
  <si>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</si>
  <si>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</si>
  <si>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</si>
  <si>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</si>
  <si>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</si>
  <si>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</si>
  <si>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</si>
  <si>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</si>
  <si>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</si>
  <si>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</si>
  <si>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</si>
  <si>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</si>
  <si>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</si>
  <si>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</si>
  <si>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</si>
  <si>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</si>
  <si>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</si>
  <si>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</si>
  <si>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</si>
  <si>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</si>
  <si>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</si>
  <si>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</si>
  <si>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</si>
  <si>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</si>
  <si>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</si>
  <si>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</si>
  <si>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</si>
  <si>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</si>
  <si>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</si>
  <si>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</si>
  <si>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</si>
  <si>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</si>
  <si>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</si>
  <si>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</si>
  <si>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</si>
  <si>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</si>
  <si>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</si>
  <si>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</si>
  <si>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</si>
  <si>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</si>
  <si>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</si>
  <si>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</si>
  <si>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</si>
  <si>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</si>
  <si>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</si>
  <si>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</si>
  <si>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</si>
  <si>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</si>
  <si>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</si>
  <si>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</si>
  <si>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</si>
  <si>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</si>
  <si>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</si>
  <si>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</si>
  <si>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</si>
  <si>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</si>
  <si>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</si>
  <si>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</si>
  <si>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</si>
  <si>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</si>
  <si>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</si>
  <si>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</si>
  <si>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</si>
  <si>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</si>
  <si>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</si>
  <si>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</si>
  <si>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</si>
  <si>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</si>
  <si>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</si>
  <si>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</si>
  <si>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</si>
  <si>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</si>
  <si>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</si>
  <si>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</si>
  <si>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</si>
  <si>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</si>
  <si>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</si>
  <si>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</si>
  <si>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</si>
  <si>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</si>
  <si>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</si>
  <si>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</si>
  <si>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</si>
  <si>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</si>
  <si>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</si>
  <si>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</si>
  <si>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</si>
  <si>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</si>
  <si>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</si>
  <si>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</si>
  <si>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</si>
  <si>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</si>
  <si>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</si>
  <si>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</si>
  <si>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</si>
  <si>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</si>
  <si>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</si>
  <si>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</si>
  <si>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</si>
  <si>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</si>
  <si>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</si>
  <si>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</si>
  <si>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</si>
  <si>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</si>
  <si>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</si>
  <si>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</si>
  <si>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</si>
  <si>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</si>
  <si>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</si>
  <si>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</si>
  <si>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</si>
  <si>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</si>
  <si>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</si>
  <si>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</si>
  <si>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</si>
  <si>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</si>
  <si>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</si>
  <si>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</si>
  <si>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</si>
  <si>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</si>
  <si>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</si>
  <si>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</si>
  <si>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</si>
  <si>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</si>
  <si>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</si>
  <si>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</si>
  <si>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</si>
  <si>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</si>
  <si>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</si>
  <si>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</si>
  <si>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</si>
  <si>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</si>
  <si>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</si>
  <si>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</si>
  <si>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</si>
  <si>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</si>
  <si>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</si>
  <si>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</si>
  <si>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</si>
  <si>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</si>
  <si>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</si>
  <si>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</si>
  <si>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</si>
  <si>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</si>
  <si>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</si>
  <si>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</si>
  <si>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</si>
  <si>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</si>
  <si>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</si>
  <si>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</si>
  <si>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</si>
  <si>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</si>
  <si>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</si>
  <si>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</si>
  <si>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</si>
  <si>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</si>
  <si>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</si>
  <si>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</si>
  <si>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</si>
  <si>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</si>
  <si>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</si>
  <si>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</si>
  <si>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</si>
  <si>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</si>
  <si>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</si>
  <si>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</si>
  <si>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</si>
  <si>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</si>
  <si>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</si>
  <si>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</si>
  <si>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</si>
  <si>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</si>
  <si>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</si>
  <si>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</si>
  <si>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</si>
  <si>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</si>
  <si>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</si>
  <si>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</si>
  <si>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</si>
  <si>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</si>
  <si>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</si>
  <si>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</si>
  <si>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</si>
  <si>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</si>
  <si>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</si>
  <si>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</si>
  <si>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</si>
  <si>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</si>
  <si>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</si>
  <si>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</si>
  <si>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</si>
  <si>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</si>
  <si>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</si>
  <si>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</si>
  <si>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</si>
  <si>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</si>
  <si>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</si>
  <si>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</si>
  <si>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</si>
  <si>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</si>
  <si>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</si>
  <si>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</si>
  <si>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</si>
  <si>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</si>
  <si>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</si>
  <si>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</si>
  <si>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</si>
  <si>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</si>
  <si>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</si>
  <si>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</si>
  <si>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</si>
  <si>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</si>
  <si>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</si>
  <si>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</si>
  <si>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</si>
  <si>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</si>
  <si>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</si>
  <si>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</si>
  <si>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</si>
  <si>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</si>
  <si>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</si>
  <si>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</si>
  <si>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</si>
  <si>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</si>
  <si>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</si>
  <si>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</si>
  <si>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</si>
  <si>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</si>
  <si>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</si>
  <si>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</si>
  <si>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</si>
  <si>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</si>
  <si>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</si>
  <si>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</si>
  <si>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</si>
  <si>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</si>
  <si>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</si>
  <si>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</si>
  <si>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</si>
  <si>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</si>
  <si>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</si>
  <si>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</si>
  <si>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</si>
  <si>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</si>
  <si>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</si>
  <si>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</si>
  <si>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</si>
  <si>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</si>
  <si>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</si>
  <si>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</si>
  <si>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</si>
  <si>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</si>
  <si>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</si>
  <si>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</si>
  <si>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</si>
  <si>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</si>
  <si>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</si>
  <si>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</si>
  <si>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</si>
  <si>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</si>
  <si>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</si>
  <si>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</si>
  <si>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</si>
  <si>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</si>
  <si>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</si>
  <si>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</si>
  <si>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</si>
  <si>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</si>
  <si>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</si>
  <si>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</si>
  <si>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</si>
  <si>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</si>
  <si>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</si>
  <si>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</si>
  <si>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</si>
  <si>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</si>
  <si>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</si>
  <si>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</si>
  <si>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</si>
  <si>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</si>
  <si>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</si>
  <si>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</si>
  <si>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</si>
  <si>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</si>
  <si>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</si>
  <si>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</si>
  <si>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</si>
  <si>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</si>
  <si>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</si>
  <si>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</si>
  <si>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</si>
  <si>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</si>
  <si>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</si>
  <si>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</si>
  <si>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</si>
  <si>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</si>
  <si>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</si>
  <si>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</si>
  <si>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</si>
  <si>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</si>
  <si>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</si>
  <si>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</si>
  <si>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</si>
  <si>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</si>
  <si>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</si>
  <si>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</si>
  <si>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</si>
  <si>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</si>
  <si>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</si>
  <si>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</si>
  <si>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</si>
  <si>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</si>
  <si>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</si>
  <si>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</si>
  <si>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</si>
  <si>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</si>
  <si>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</si>
  <si>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</si>
  <si>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</si>
  <si>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</si>
  <si>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</si>
  <si>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</si>
  <si>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</si>
  <si>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</si>
  <si>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</si>
  <si>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</si>
  <si>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</si>
  <si>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</si>
  <si>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</si>
  <si>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</si>
  <si>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</si>
  <si>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</si>
  <si>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</si>
  <si>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</si>
  <si>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</si>
  <si>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</si>
  <si>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</si>
  <si>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</si>
  <si>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</si>
  <si>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</si>
  <si>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</si>
  <si>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</si>
  <si>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</si>
  <si>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</si>
  <si>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</si>
  <si>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</si>
  <si>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</si>
  <si>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</si>
  <si>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</si>
  <si>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</si>
  <si>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</si>
  <si>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</si>
  <si>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</si>
  <si>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</si>
  <si>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</si>
  <si>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</si>
  <si>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</si>
  <si>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</si>
  <si>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</si>
  <si>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</si>
  <si>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</si>
  <si>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</si>
  <si>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</si>
  <si>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</si>
  <si>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</si>
  <si>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</si>
  <si>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</si>
  <si>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</si>
  <si>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</si>
  <si>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</si>
  <si>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</si>
  <si>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</si>
  <si>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</si>
  <si>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</si>
  <si>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</si>
  <si>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</si>
  <si>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</si>
  <si>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</si>
  <si>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</si>
  <si>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</si>
  <si>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</si>
  <si>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</si>
  <si>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</si>
  <si>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</si>
  <si>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</si>
  <si>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</si>
  <si>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</si>
  <si>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</si>
  <si>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</si>
  <si>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</si>
  <si>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</si>
  <si>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</si>
  <si>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</si>
  <si>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</si>
  <si>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</si>
  <si>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</si>
  <si>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</si>
  <si>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</si>
  <si>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</si>
  <si>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</si>
  <si>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</si>
  <si>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</si>
  <si>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</si>
  <si>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</si>
  <si>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</si>
  <si>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</si>
  <si>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</si>
  <si>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</si>
  <si>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</si>
  <si>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</si>
  <si>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</si>
  <si>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</si>
  <si>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</si>
  <si>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</si>
  <si>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</si>
  <si>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</si>
  <si>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</si>
  <si>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</si>
  <si>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</si>
  <si>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</si>
  <si>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</si>
  <si>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</si>
  <si>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</si>
  <si>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</si>
  <si>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</si>
  <si>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</si>
  <si>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</si>
  <si>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</si>
  <si>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</si>
  <si>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</si>
  <si>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</si>
  <si>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</si>
  <si>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</si>
  <si>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</si>
  <si>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</si>
  <si>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</si>
  <si>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</si>
  <si>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</si>
  <si>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</si>
  <si>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</si>
  <si>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</si>
  <si>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</si>
  <si>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</si>
  <si>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</si>
  <si>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</si>
  <si>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</si>
  <si>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</si>
  <si>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</si>
  <si>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</si>
  <si>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</si>
  <si>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</si>
  <si>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</si>
  <si>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</si>
  <si>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</si>
  <si>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</si>
  <si>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</si>
  <si>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</si>
  <si>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</si>
  <si>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</si>
  <si>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</si>
  <si>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</si>
  <si>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</si>
  <si>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</si>
  <si>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</si>
  <si>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</si>
  <si>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</si>
  <si>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</si>
  <si>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</si>
  <si>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</si>
  <si>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</si>
  <si>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</si>
  <si>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</si>
  <si>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</si>
  <si>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</si>
  <si>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</si>
  <si>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</si>
  <si>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</si>
  <si>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</si>
  <si>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</si>
  <si>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</si>
  <si>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</si>
  <si>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</si>
  <si>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</si>
  <si>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</si>
  <si>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</si>
  <si>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</si>
  <si>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</si>
  <si>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</si>
  <si>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</si>
  <si>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</si>
  <si>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</si>
  <si>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</si>
  <si>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</si>
  <si>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</si>
  <si>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</si>
  <si>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</si>
  <si>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</si>
  <si>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</si>
  <si>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</si>
  <si>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</si>
  <si>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</si>
  <si>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</si>
  <si>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</si>
  <si>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</si>
  <si>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</si>
  <si>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</si>
  <si>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</si>
  <si>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</si>
  <si>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</si>
  <si>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</si>
  <si>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</si>
  <si>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</si>
  <si>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</si>
  <si>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</si>
  <si>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</si>
  <si>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</si>
  <si>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</si>
  <si>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</si>
  <si>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</si>
  <si>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</si>
  <si>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</si>
  <si>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</si>
  <si>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</si>
  <si>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</si>
  <si>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</si>
  <si>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</si>
  <si>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</si>
  <si>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</si>
  <si>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</si>
  <si>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</si>
  <si>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</si>
  <si>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</si>
  <si>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</si>
  <si>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</si>
  <si>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</si>
  <si>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</si>
  <si>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</si>
  <si>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</si>
  <si>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</si>
  <si>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</si>
  <si>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</si>
  <si>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</si>
  <si>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</si>
  <si>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</si>
  <si>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</si>
  <si>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</si>
  <si>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</si>
  <si>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</si>
  <si>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</si>
  <si>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</si>
  <si>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</si>
  <si>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</si>
  <si>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</si>
  <si>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</si>
  <si>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</si>
  <si>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</si>
  <si>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</si>
  <si>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</si>
  <si>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</si>
  <si>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</si>
  <si>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</si>
  <si>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</si>
  <si>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</si>
  <si>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</si>
  <si>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</si>
  <si>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</si>
  <si>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</si>
  <si>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</si>
  <si>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</si>
  <si>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</si>
  <si>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</si>
  <si>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</si>
  <si>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</si>
  <si>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</si>
  <si>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</si>
  <si>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</si>
  <si>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</si>
  <si>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</si>
  <si>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</si>
  <si>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</si>
  <si>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</si>
  <si>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</si>
  <si>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</si>
  <si>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</si>
  <si>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</si>
  <si>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</si>
  <si>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</si>
  <si>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</si>
  <si>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</si>
  <si>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</si>
  <si>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</si>
  <si>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</si>
  <si>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</si>
  <si>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</si>
  <si>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</si>
  <si>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</si>
  <si>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</si>
  <si>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</si>
  <si>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</si>
  <si>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</si>
  <si>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</si>
  <si>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</si>
  <si>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</si>
  <si>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</si>
  <si>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</si>
  <si>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</si>
  <si>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</si>
  <si>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</si>
  <si>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</si>
  <si>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</si>
  <si>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</si>
  <si>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</si>
  <si>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</si>
  <si>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</si>
  <si>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</si>
  <si>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</si>
  <si>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</si>
  <si>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</si>
  <si>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</si>
  <si>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</si>
  <si>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</si>
  <si>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</si>
  <si>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</si>
  <si>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</si>
  <si>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</si>
  <si>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</si>
  <si>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</si>
  <si>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</si>
  <si>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</si>
  <si>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</si>
  <si>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</si>
  <si>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</si>
  <si>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</si>
  <si>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</si>
  <si>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</si>
  <si>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</si>
  <si>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</si>
  <si>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</si>
  <si>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</si>
  <si>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</si>
  <si>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</si>
  <si>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</si>
  <si>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</si>
  <si>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</si>
  <si>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</si>
  <si>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</si>
  <si>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</si>
  <si>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</si>
  <si>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</si>
  <si>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</si>
  <si>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</si>
  <si>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</si>
  <si>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</si>
  <si>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</si>
  <si>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</si>
  <si>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</si>
  <si>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</si>
  <si>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</si>
  <si>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</si>
  <si>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</si>
  <si>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</si>
  <si>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</si>
  <si>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</si>
  <si>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</si>
  <si>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</si>
  <si>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</si>
  <si>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</si>
  <si>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</si>
  <si>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</si>
  <si>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</si>
  <si>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</si>
  <si>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</si>
  <si>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</si>
  <si>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</si>
  <si>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</si>
  <si>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</si>
  <si>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</si>
  <si>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</si>
  <si>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</si>
  <si>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</si>
  <si>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</si>
  <si>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</si>
  <si>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</si>
  <si>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</si>
  <si>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</si>
  <si>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</si>
  <si>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</si>
  <si>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</si>
  <si>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</si>
  <si>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</si>
  <si>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</si>
  <si>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</si>
  <si>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</si>
  <si>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</si>
  <si>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</si>
  <si>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</si>
  <si>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</si>
  <si>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</si>
  <si>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</si>
  <si>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</si>
  <si>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</si>
  <si>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</si>
  <si>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</si>
  <si>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</si>
  <si>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</si>
  <si>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</si>
  <si>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</si>
  <si>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</si>
  <si>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</si>
  <si>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</si>
  <si>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</si>
  <si>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</si>
  <si>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</si>
  <si>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</si>
  <si>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</si>
  <si>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</si>
  <si>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</si>
  <si>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</si>
  <si>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</si>
  <si>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</si>
  <si>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</si>
  <si>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</si>
  <si>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</si>
  <si>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</si>
  <si>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</si>
  <si>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</si>
  <si>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</si>
  <si>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</si>
  <si>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</si>
  <si>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</si>
  <si>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</si>
  <si>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</si>
  <si>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</si>
  <si>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</si>
  <si>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</si>
  <si>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</si>
  <si>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</si>
  <si>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</si>
  <si>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</si>
  <si>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</si>
  <si>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</si>
  <si>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</si>
  <si>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</si>
  <si>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</si>
  <si>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</si>
  <si>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</si>
  <si>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</si>
  <si>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</si>
  <si>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</si>
  <si>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</si>
  <si>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</si>
  <si>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</si>
  <si>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</si>
  <si>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</si>
  <si>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</si>
  <si>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</si>
  <si>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</si>
  <si>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</si>
  <si>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</si>
  <si>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</si>
  <si>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</si>
  <si>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</si>
  <si>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</si>
  <si>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</si>
  <si>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</si>
  <si>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</si>
  <si>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</si>
  <si>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</si>
  <si>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</si>
  <si>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</si>
  <si>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</si>
  <si>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</si>
  <si>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</si>
  <si>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</si>
  <si>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</si>
  <si>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</si>
  <si>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</si>
  <si>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</si>
  <si>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</si>
  <si>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</si>
  <si>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</si>
  <si>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</si>
  <si>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</si>
  <si>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</si>
  <si>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</si>
  <si>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</si>
  <si>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</si>
  <si>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</si>
  <si>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</si>
  <si>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</si>
  <si>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</si>
  <si>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</si>
  <si>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</si>
  <si>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</si>
  <si>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</si>
  <si>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</si>
  <si>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</si>
  <si>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</si>
  <si>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</si>
  <si>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</si>
  <si>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</si>
  <si>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</si>
  <si>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</si>
  <si>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</si>
  <si>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</si>
  <si>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</si>
  <si>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</si>
  <si>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</si>
  <si>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</si>
  <si>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</si>
  <si>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</si>
  <si>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</si>
  <si>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</si>
  <si>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</si>
  <si>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</si>
  <si>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</si>
  <si>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</si>
  <si>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</si>
  <si>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</si>
  <si>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</si>
  <si>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</si>
  <si>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</si>
  <si>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</si>
  <si>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</si>
  <si>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</si>
  <si>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</si>
  <si>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</si>
  <si>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</si>
  <si>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</si>
  <si>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</si>
  <si>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</si>
  <si>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</si>
  <si>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</si>
  <si>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</si>
  <si>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</si>
  <si>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</si>
  <si>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</si>
  <si>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</si>
  <si>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</si>
  <si>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</si>
  <si>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</si>
  <si>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</si>
  <si>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</si>
  <si>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</si>
  <si>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</si>
  <si>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</si>
  <si>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</si>
  <si>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</si>
  <si>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</si>
  <si>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</si>
  <si>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</si>
  <si>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</si>
  <si>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</si>
  <si>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</si>
  <si>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</si>
  <si>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</si>
  <si>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</si>
  <si>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</si>
  <si>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</si>
  <si>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</si>
  <si>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</si>
  <si>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</si>
  <si>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</si>
  <si>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</si>
  <si>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</si>
  <si>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</si>
  <si>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</si>
  <si>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</si>
  <si>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</si>
  <si>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</si>
  <si>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</si>
  <si>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</si>
  <si>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</si>
  <si>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</si>
  <si>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</si>
  <si>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</si>
  <si>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</si>
  <si>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</si>
  <si>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</si>
  <si>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</si>
  <si>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</si>
  <si>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</si>
  <si>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</si>
  <si>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</si>
  <si>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</si>
  <si>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</si>
  <si>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</si>
  <si>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</si>
  <si>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</si>
  <si>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</si>
  <si>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</si>
  <si>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</si>
  <si>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</si>
  <si>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</si>
  <si>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</si>
  <si>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</si>
  <si>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</si>
  <si>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</si>
  <si>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</si>
  <si>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</si>
  <si>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</si>
  <si>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</si>
  <si>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</si>
  <si>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</si>
  <si>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</si>
  <si>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</si>
  <si>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</si>
  <si>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</si>
  <si>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</si>
  <si>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</si>
  <si>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</si>
  <si>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</si>
  <si>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</si>
  <si>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</si>
  <si>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</si>
  <si>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</si>
  <si>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</si>
  <si>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</si>
  <si>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</si>
  <si>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</si>
  <si>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</si>
  <si>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</si>
  <si>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</si>
  <si>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</si>
  <si>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</si>
  <si>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</si>
  <si>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</si>
  <si>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</si>
  <si>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</si>
  <si>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</si>
  <si>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</si>
  <si>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</si>
  <si>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</si>
  <si>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</si>
  <si>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</si>
  <si>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</si>
  <si>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</si>
  <si>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</si>
  <si>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</si>
  <si>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</si>
  <si>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</si>
  <si>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</si>
  <si>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</si>
  <si>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</si>
  <si>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</si>
  <si>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</si>
  <si>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</si>
  <si>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</si>
  <si>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</si>
  <si>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</si>
  <si>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</si>
  <si>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</si>
  <si>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</si>
  <si>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</si>
  <si>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</si>
  <si>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</si>
  <si>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</si>
  <si>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</si>
  <si>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</si>
  <si>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</si>
  <si>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</si>
  <si>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</si>
  <si>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</si>
  <si>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</si>
  <si>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</si>
  <si>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</si>
  <si>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</si>
  <si>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</si>
  <si>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</si>
  <si>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</si>
  <si>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</si>
  <si>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</si>
  <si>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</si>
  <si>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</si>
  <si>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</si>
  <si>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</si>
  <si>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</si>
  <si>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</si>
  <si>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</si>
  <si>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</si>
  <si>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</si>
  <si>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</si>
  <si>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</si>
  <si>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</si>
  <si>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</si>
  <si>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</si>
  <si>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</si>
  <si>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</si>
  <si>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</si>
  <si>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</si>
  <si>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</si>
  <si>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</si>
  <si>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</si>
  <si>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</si>
  <si>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</si>
  <si>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</si>
  <si>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</si>
  <si>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</si>
  <si>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</si>
  <si>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</si>
  <si>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</si>
  <si>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</si>
  <si>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</si>
  <si>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</si>
  <si>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</si>
  <si>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</si>
  <si>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</si>
  <si>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</si>
  <si>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</si>
  <si>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</si>
  <si>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</si>
  <si>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</si>
  <si>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</si>
  <si>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</si>
  <si>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</si>
  <si>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</si>
  <si>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</si>
  <si>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</si>
  <si>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</si>
  <si>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</si>
  <si>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</si>
  <si>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</si>
  <si>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</si>
  <si>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</si>
  <si>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</si>
  <si>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</si>
  <si>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</si>
  <si>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</si>
  <si>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</si>
  <si>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</si>
  <si>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</si>
  <si>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</si>
  <si>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</si>
  <si>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</si>
  <si>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</si>
  <si>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</si>
  <si>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</si>
  <si>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</si>
  <si>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</si>
  <si>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</si>
  <si>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</si>
  <si>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</si>
  <si>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</si>
  <si>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</si>
  <si>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</si>
  <si>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</si>
  <si>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</si>
  <si>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</si>
  <si>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</si>
  <si>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</si>
  <si>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</si>
  <si>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</si>
  <si>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</si>
  <si>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</si>
  <si>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</si>
  <si>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</si>
  <si>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</si>
  <si>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</si>
  <si>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</si>
  <si>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</si>
  <si>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</si>
  <si>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</si>
  <si>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</si>
  <si>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</si>
  <si>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</si>
  <si>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</si>
  <si>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</si>
  <si>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</si>
  <si>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</si>
  <si>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</si>
  <si>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</si>
  <si>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</si>
  <si>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</si>
  <si>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</si>
  <si>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</si>
  <si>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</si>
  <si>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</si>
  <si>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</si>
  <si>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</si>
  <si>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</si>
  <si>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</si>
  <si>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</si>
  <si>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</si>
  <si>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</si>
  <si>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</si>
  <si>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</si>
  <si>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</si>
  <si>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</si>
  <si>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</si>
  <si>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</si>
  <si>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</si>
  <si>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</si>
  <si>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</si>
  <si>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</si>
  <si>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</si>
  <si>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</si>
  <si>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</si>
  <si>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</si>
  <si>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</si>
  <si>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</si>
  <si>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</si>
  <si>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</si>
  <si>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</si>
  <si>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</si>
  <si>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</si>
  <si>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</si>
  <si>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</si>
  <si>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</si>
  <si>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</si>
  <si>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</si>
  <si>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</si>
  <si>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</si>
  <si>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</si>
  <si>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</si>
  <si>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</si>
  <si>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</si>
  <si>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</si>
  <si>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</si>
  <si>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</si>
  <si>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</si>
  <si>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</si>
  <si>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</si>
  <si>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</si>
  <si>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</si>
  <si>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</si>
  <si>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</si>
  <si>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</si>
  <si>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</si>
  <si>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</si>
  <si>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</si>
  <si>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</si>
  <si>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</si>
  <si>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</si>
  <si>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</si>
  <si>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</si>
  <si>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</si>
  <si>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</si>
  <si>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</si>
  <si>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</si>
  <si>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</si>
  <si>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</si>
  <si>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</si>
  <si>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</si>
  <si>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</si>
  <si>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</si>
  <si>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</si>
  <si>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</si>
  <si>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</si>
  <si>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</si>
  <si>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</si>
  <si>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</si>
  <si>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</si>
  <si>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</si>
  <si>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</si>
  <si>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</si>
  <si>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</si>
  <si>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</si>
  <si>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</si>
  <si>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</si>
  <si>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</si>
  <si>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</si>
  <si>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</si>
  <si>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</si>
  <si>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</si>
  <si>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</si>
  <si>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</si>
  <si>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</si>
  <si>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</si>
  <si>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</si>
  <si>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</si>
  <si>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</si>
  <si>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</si>
  <si>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</si>
  <si>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</si>
  <si>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</si>
  <si>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</si>
  <si>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</si>
  <si>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</si>
  <si>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</si>
  <si>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</si>
  <si>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</si>
  <si>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</si>
  <si>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</si>
  <si>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</si>
  <si>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</si>
  <si>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</si>
  <si>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</si>
  <si>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</si>
  <si>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</si>
  <si>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</si>
  <si>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</si>
  <si>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</si>
  <si>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</si>
  <si>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</si>
  <si>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</si>
  <si>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</si>
  <si>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</si>
  <si>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</si>
  <si>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</si>
  <si>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</si>
  <si>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</si>
  <si>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</si>
  <si>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</si>
  <si>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</si>
  <si>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</si>
  <si>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</si>
  <si>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</si>
  <si>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</si>
  <si>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</si>
  <si>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</si>
  <si>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</si>
  <si>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</si>
  <si>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</si>
  <si>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</si>
  <si>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</si>
  <si>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</si>
  <si>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</si>
  <si>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</si>
  <si>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</si>
  <si>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</si>
  <si>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</si>
  <si>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</si>
  <si>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</si>
  <si>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</si>
  <si>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</si>
  <si>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</si>
  <si>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</si>
  <si>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</si>
  <si>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</si>
  <si>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</si>
  <si>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</si>
  <si>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</si>
  <si>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</si>
  <si>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</si>
  <si>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</si>
  <si>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</si>
  <si>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</si>
  <si>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</si>
  <si>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</si>
  <si>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</si>
  <si>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</si>
  <si>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</si>
  <si>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</si>
  <si>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</si>
  <si>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</si>
  <si>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</si>
  <si>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</si>
  <si>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</si>
  <si>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</si>
  <si>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</si>
  <si>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</si>
  <si>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</si>
  <si>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</si>
  <si>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</si>
  <si>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</si>
  <si>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</si>
  <si>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</si>
  <si>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</si>
  <si>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</si>
  <si>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</si>
  <si>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</si>
  <si>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</si>
  <si>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</si>
  <si>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</si>
  <si>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</si>
  <si>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</si>
  <si>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</si>
  <si>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</si>
  <si>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</si>
  <si>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</si>
  <si>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</si>
  <si>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</si>
  <si>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</si>
  <si>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</si>
  <si>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</si>
  <si>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</si>
  <si>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</si>
  <si>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</si>
  <si>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</si>
  <si>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</si>
  <si>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</si>
  <si>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</si>
  <si>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</si>
  <si>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</si>
  <si>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</si>
  <si>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</si>
  <si>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</si>
  <si>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</si>
  <si>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</si>
  <si>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</si>
  <si>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</si>
  <si>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</si>
  <si>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</si>
  <si>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</si>
  <si>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</si>
  <si>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</si>
  <si>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</si>
  <si>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</si>
  <si>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</si>
  <si>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</si>
  <si>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</si>
  <si>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</si>
  <si>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</si>
  <si>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</si>
  <si>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</si>
  <si>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</si>
  <si>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</si>
  <si>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</si>
  <si>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</si>
  <si>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</si>
  <si>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</si>
  <si>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</si>
  <si>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</si>
  <si>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</si>
  <si>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</si>
  <si>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</si>
  <si>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</si>
  <si>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</si>
  <si>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</si>
  <si>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</si>
  <si>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</si>
  <si>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</si>
  <si>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</si>
  <si>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</si>
  <si>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</si>
  <si>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</si>
  <si>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</si>
  <si>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</si>
  <si>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</si>
  <si>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</si>
  <si>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</si>
  <si>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</si>
  <si>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</si>
  <si>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</si>
  <si>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</si>
  <si>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</si>
  <si>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</si>
  <si>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</si>
  <si>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</si>
  <si>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</si>
  <si>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</si>
  <si>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</si>
  <si>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</si>
  <si>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</si>
  <si>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</si>
  <si>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</si>
  <si>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</si>
  <si>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</si>
  <si>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</si>
  <si>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</si>
  <si>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</si>
  <si>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</si>
  <si>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</si>
  <si>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</si>
  <si>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</si>
  <si>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</si>
  <si>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</si>
  <si>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</si>
  <si>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</si>
  <si>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</si>
  <si>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</si>
  <si>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</si>
  <si>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</si>
  <si>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</si>
  <si>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</si>
  <si>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</si>
  <si>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</si>
  <si>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</si>
  <si>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</si>
  <si>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</si>
  <si>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</si>
  <si>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</si>
  <si>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</si>
  <si>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</si>
  <si>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</si>
  <si>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</si>
  <si>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</si>
  <si>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</si>
  <si>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</si>
  <si>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</si>
  <si>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</si>
  <si>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</si>
  <si>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</si>
  <si>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</si>
  <si>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</si>
  <si>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</si>
  <si>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</si>
  <si>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</si>
  <si>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</si>
  <si>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</si>
  <si>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</si>
  <si>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</si>
  <si>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</si>
  <si>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</si>
  <si>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</si>
  <si>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</si>
  <si>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</si>
  <si>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</si>
  <si>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</si>
  <si>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</si>
  <si>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</si>
  <si>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</si>
  <si>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</si>
  <si>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</si>
  <si>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</si>
  <si>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</si>
  <si>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</si>
  <si>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</si>
  <si>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</si>
  <si>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</si>
  <si>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</si>
  <si>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</si>
  <si>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</si>
  <si>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</si>
  <si>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</si>
  <si>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</si>
  <si>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</si>
  <si>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</si>
  <si>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</si>
  <si>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</si>
  <si>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</si>
  <si>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</si>
  <si>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</si>
  <si>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</si>
  <si>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</si>
  <si>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</si>
  <si>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</si>
  <si>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</si>
  <si>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</si>
  <si>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</si>
  <si>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</si>
  <si>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</si>
  <si>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</si>
  <si>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</si>
  <si>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</si>
  <si>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</si>
  <si>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</si>
  <si>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</si>
  <si>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</si>
  <si>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</si>
  <si>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</si>
  <si>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</si>
  <si>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</si>
  <si>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</si>
  <si>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</si>
  <si>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</si>
  <si>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</si>
  <si>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</si>
  <si>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</si>
  <si>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</si>
  <si>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</si>
  <si>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</si>
  <si>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</si>
  <si>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</si>
  <si>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</si>
  <si>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</si>
  <si>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</si>
  <si>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</si>
  <si>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</si>
  <si>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</si>
  <si>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</si>
  <si>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</si>
  <si>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</si>
  <si>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</si>
  <si>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</si>
  <si>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</si>
  <si>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</si>
  <si>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</si>
  <si>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</si>
  <si>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</si>
  <si>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</si>
  <si>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</si>
  <si>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</si>
  <si>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</si>
  <si>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</si>
  <si>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</si>
  <si>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</si>
  <si>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</si>
  <si>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</si>
  <si>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</si>
  <si>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</si>
  <si>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</si>
  <si>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</si>
  <si>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</si>
  <si>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</si>
  <si>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</si>
  <si>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</si>
  <si>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</si>
  <si>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</si>
  <si>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</si>
  <si>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</si>
  <si>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</si>
  <si>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</si>
  <si>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</si>
  <si>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</si>
  <si>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</si>
  <si>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</si>
  <si>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</si>
  <si>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</si>
  <si>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</si>
  <si>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</si>
  <si>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</si>
  <si>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</si>
  <si>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</si>
  <si>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</si>
  <si>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</si>
  <si>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</si>
  <si>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</si>
  <si>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</si>
  <si>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</si>
  <si>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</si>
  <si>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</si>
  <si>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</si>
  <si>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</si>
  <si>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</si>
  <si>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</si>
  <si>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</si>
  <si>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</si>
  <si>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</si>
  <si>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</si>
  <si>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</si>
  <si>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</si>
  <si>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</si>
  <si>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</si>
  <si>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</si>
  <si>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</si>
  <si>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</si>
  <si>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</si>
  <si>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</si>
  <si>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</si>
  <si>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</si>
  <si>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</si>
  <si>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</si>
  <si>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</si>
  <si>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</si>
  <si>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</si>
  <si>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</si>
  <si>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</si>
  <si>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</si>
  <si>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</si>
  <si>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</si>
  <si>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</si>
  <si>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</si>
  <si>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</si>
  <si>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</si>
  <si>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</si>
  <si>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</si>
  <si>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</si>
  <si>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</si>
  <si>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</si>
  <si>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</si>
  <si>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</si>
  <si>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</si>
  <si>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</si>
  <si>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</si>
  <si>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</si>
  <si>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</si>
  <si>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</si>
  <si>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</si>
  <si>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</si>
  <si>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</si>
  <si>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</si>
  <si>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</si>
  <si>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</si>
  <si>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</si>
  <si>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</si>
  <si>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</si>
  <si>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</si>
  <si>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</si>
  <si>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</si>
  <si>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</si>
  <si>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</si>
  <si>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</si>
  <si>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</si>
  <si>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</si>
  <si>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</si>
  <si>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</si>
  <si>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</si>
  <si>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</si>
  <si>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</si>
  <si>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</si>
  <si>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</si>
  <si>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</si>
  <si>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</si>
  <si>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</si>
  <si>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</si>
  <si>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</si>
  <si>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</si>
  <si>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</si>
  <si>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</si>
  <si>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</si>
  <si>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</si>
  <si>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</si>
  <si>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</si>
  <si>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</si>
  <si>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</si>
  <si>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</si>
  <si>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</si>
  <si>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</si>
  <si>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</si>
  <si>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</si>
  <si>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</si>
  <si>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</si>
  <si>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</si>
  <si>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</si>
  <si>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</si>
  <si>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</si>
  <si>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</si>
  <si>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</si>
  <si>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</si>
  <si>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</si>
  <si>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</si>
  <si>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</si>
  <si>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</si>
  <si>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</si>
  <si>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</si>
  <si>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</si>
  <si>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</si>
  <si>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</si>
  <si>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</si>
  <si>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</si>
  <si>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</si>
  <si>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</si>
  <si>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</si>
  <si>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</si>
  <si>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</si>
  <si>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</si>
  <si>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</si>
  <si>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</si>
  <si>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</si>
  <si>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</si>
  <si>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</si>
  <si>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</si>
  <si>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</si>
  <si>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</si>
  <si>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</si>
  <si>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</si>
  <si>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</si>
  <si>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</si>
  <si>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</si>
  <si>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</si>
  <si>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</si>
  <si>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</si>
  <si>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</si>
  <si>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</si>
  <si>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</si>
  <si>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</si>
  <si>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</si>
  <si>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</si>
  <si>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</si>
  <si>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</si>
  <si>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</si>
  <si>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</si>
  <si>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</si>
  <si>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</si>
  <si>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</si>
  <si>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</si>
  <si>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</si>
  <si>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</si>
  <si>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</si>
  <si>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</si>
  <si>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</si>
  <si>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</si>
  <si>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</si>
  <si>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</si>
  <si>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</si>
  <si>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</si>
  <si>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</si>
  <si>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</si>
  <si>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</si>
  <si>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</si>
  <si>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</si>
  <si>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</si>
  <si>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</si>
  <si>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</si>
  <si>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</si>
  <si>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</si>
  <si>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</si>
  <si>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</si>
  <si>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</si>
  <si>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</si>
  <si>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</si>
  <si>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</si>
  <si>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</si>
  <si>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</si>
  <si>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</si>
  <si>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</si>
  <si>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</si>
  <si>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</si>
  <si>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</si>
  <si>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</si>
  <si>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</si>
  <si>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</si>
  <si>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</si>
  <si>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</si>
  <si>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</si>
  <si>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</si>
  <si>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</si>
  <si>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</si>
  <si>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</si>
  <si>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</si>
  <si>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</si>
  <si>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</si>
  <si>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</si>
  <si>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</si>
  <si>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</si>
  <si>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</si>
  <si>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</si>
  <si>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</si>
  <si>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</si>
  <si>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</si>
  <si>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</si>
  <si>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</si>
  <si>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</si>
  <si>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</si>
  <si>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</si>
  <si>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</si>
  <si>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</si>
  <si>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</si>
  <si>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</si>
  <si>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</si>
  <si>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</si>
  <si>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</si>
  <si>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</si>
  <si>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</si>
  <si>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</si>
  <si>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</si>
  <si>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</si>
  <si>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</si>
  <si>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</si>
  <si>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</si>
  <si>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</si>
  <si>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</si>
  <si>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</si>
  <si>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</si>
  <si>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</si>
  <si>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</si>
  <si>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</si>
  <si>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</si>
  <si>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</si>
  <si>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</si>
  <si>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</si>
  <si>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</si>
  <si>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</si>
  <si>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</si>
  <si>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</si>
  <si>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</si>
  <si>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</si>
  <si>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</si>
  <si>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</si>
  <si>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</si>
  <si>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</si>
  <si>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</si>
  <si>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</si>
  <si>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</si>
  <si>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</si>
  <si>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</si>
  <si>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</si>
  <si>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</si>
  <si>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</si>
  <si>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</si>
  <si>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</si>
  <si>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</si>
  <si>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</si>
  <si>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</si>
  <si>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</si>
  <si>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</si>
  <si>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</si>
  <si>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</si>
  <si>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</si>
  <si>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</si>
  <si>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</si>
  <si>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</si>
  <si>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</si>
  <si>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</si>
  <si>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</si>
  <si>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</si>
  <si>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</si>
  <si>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</si>
  <si>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</si>
  <si>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</si>
  <si>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</si>
  <si>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</si>
  <si>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</si>
  <si>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</si>
  <si>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</si>
  <si>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</si>
  <si>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</si>
  <si>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</si>
  <si>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</si>
  <si>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</si>
  <si>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</si>
  <si>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</si>
  <si>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</si>
  <si>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</si>
  <si>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</si>
  <si>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</si>
  <si>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</si>
  <si>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</si>
  <si>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</si>
  <si>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</si>
  <si>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</si>
  <si>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</si>
  <si>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</si>
  <si>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</si>
  <si>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</si>
  <si>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</si>
  <si>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</si>
  <si>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</si>
  <si>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</si>
  <si>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</si>
  <si>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</si>
  <si>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</si>
  <si>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</si>
  <si>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</si>
  <si>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</si>
  <si>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</si>
  <si>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</si>
  <si>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</si>
  <si>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</si>
  <si>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</si>
  <si>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</si>
  <si>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</si>
  <si>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</si>
  <si>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</si>
  <si>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</si>
  <si>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</si>
  <si>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</si>
  <si>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</si>
  <si>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</si>
  <si>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</si>
  <si>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</si>
  <si>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</si>
  <si>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</si>
  <si>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</si>
  <si>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</si>
  <si>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</si>
  <si>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</si>
  <si>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</si>
  <si>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</si>
  <si>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</si>
  <si>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</si>
  <si>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</si>
  <si>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</si>
  <si>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</si>
  <si>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</si>
  <si>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</si>
  <si>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</si>
  <si>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</si>
  <si>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</si>
  <si>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</si>
  <si>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</si>
  <si>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</si>
  <si>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</si>
  <si>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</si>
  <si>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</si>
  <si>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</si>
  <si>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</si>
  <si>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</si>
  <si>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</si>
  <si>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</si>
  <si>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</si>
  <si>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</si>
  <si>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</si>
  <si>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</si>
  <si>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</si>
  <si>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</si>
  <si>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</si>
  <si>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</si>
  <si>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</si>
  <si>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</si>
  <si>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</si>
  <si>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</si>
  <si>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</si>
  <si>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</si>
  <si>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</si>
  <si>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</si>
  <si>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</si>
  <si>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</si>
  <si>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</si>
  <si>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</si>
  <si>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</si>
  <si>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</si>
  <si>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</si>
  <si>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</si>
  <si>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</si>
  <si>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</si>
  <si>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</si>
  <si>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</si>
  <si>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</si>
  <si>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</si>
  <si>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</si>
  <si>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</si>
  <si>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</si>
  <si>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</si>
  <si>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</si>
  <si>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</si>
  <si>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</si>
  <si>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</si>
  <si>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</si>
  <si>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</si>
  <si>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</si>
  <si>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</si>
  <si>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</si>
  <si>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</si>
  <si>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</si>
  <si>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</si>
  <si>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</si>
  <si>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</si>
  <si>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</si>
  <si>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</si>
  <si>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</si>
  <si>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</si>
  <si>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</si>
  <si>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</si>
  <si>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</si>
  <si>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</si>
  <si>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</si>
  <si>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</si>
  <si>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</si>
  <si>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</si>
  <si>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</si>
  <si>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</si>
  <si>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</si>
  <si>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</si>
  <si>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</si>
  <si>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</si>
  <si>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</si>
  <si>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</si>
  <si>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</si>
  <si>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</si>
  <si>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</si>
  <si>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</si>
  <si>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</si>
  <si>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</si>
  <si>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</si>
  <si>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</si>
  <si>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</si>
  <si>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</si>
  <si>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</si>
  <si>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</si>
  <si>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</si>
  <si>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</si>
  <si>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</si>
  <si>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</si>
  <si>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</si>
  <si>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</si>
  <si>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</si>
  <si>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</si>
  <si>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</si>
  <si>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</si>
  <si>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</si>
  <si>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</si>
  <si>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</si>
  <si>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</si>
  <si>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</si>
  <si>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</si>
  <si>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</si>
  <si>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</si>
  <si>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</si>
  <si>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</si>
  <si>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</si>
  <si>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</si>
  <si>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</si>
  <si>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</si>
  <si>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</si>
  <si>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</si>
  <si>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</si>
  <si>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</si>
  <si>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</si>
  <si>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</si>
  <si>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</si>
  <si>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</si>
  <si>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</si>
  <si>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</si>
  <si>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</si>
  <si>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</si>
  <si>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</si>
  <si>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</si>
  <si>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</si>
  <si>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</si>
  <si>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</si>
  <si>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</si>
  <si>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</si>
  <si>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</si>
  <si>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</si>
  <si>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</si>
  <si>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</si>
  <si>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</si>
  <si>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</si>
  <si>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</si>
  <si>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</si>
  <si>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</si>
  <si>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</si>
  <si>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</si>
  <si>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</si>
  <si>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</si>
  <si>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</si>
  <si>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</si>
  <si>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</si>
  <si>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</si>
  <si>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</si>
  <si>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</si>
  <si>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</si>
  <si>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</si>
  <si>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</si>
  <si>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</si>
  <si>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</si>
  <si>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</si>
  <si>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</si>
  <si>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</si>
  <si>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</si>
  <si>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</si>
  <si>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</si>
  <si>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</si>
  <si>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</si>
  <si>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</si>
  <si>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</si>
  <si>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</si>
  <si>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</si>
  <si>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</si>
  <si>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</si>
  <si>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</si>
  <si>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</si>
  <si>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</si>
  <si>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</si>
  <si>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</si>
  <si>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</si>
  <si>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</si>
  <si>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</si>
  <si>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</si>
  <si>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</si>
  <si>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</si>
  <si>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</si>
  <si>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</si>
  <si>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</si>
  <si>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</si>
  <si>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</si>
  <si>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</si>
  <si>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</si>
  <si>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</si>
  <si>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</si>
  <si>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</si>
  <si>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</si>
  <si>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</si>
  <si>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</si>
  <si>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</si>
  <si>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</si>
  <si>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</si>
  <si>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</si>
  <si>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</si>
  <si>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</si>
  <si>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</si>
  <si>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</si>
  <si>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</si>
  <si>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</si>
  <si>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</si>
  <si>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</si>
  <si>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</si>
  <si>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</si>
  <si>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</si>
  <si>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</si>
  <si>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</si>
  <si>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</si>
  <si>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</si>
  <si>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</si>
  <si>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</si>
  <si>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</si>
  <si>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</si>
  <si>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</si>
  <si>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</si>
  <si>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</si>
  <si>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</si>
  <si>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</si>
  <si>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</si>
  <si>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</si>
  <si>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</si>
  <si>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</si>
  <si>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</si>
  <si>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</si>
  <si>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</si>
  <si>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</si>
  <si>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</si>
  <si>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</si>
  <si>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</si>
  <si>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</si>
  <si>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</si>
  <si>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</si>
  <si>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</si>
  <si>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</si>
  <si>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</si>
  <si>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</si>
  <si>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</si>
  <si>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</si>
  <si>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</si>
  <si>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</si>
  <si>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</si>
  <si>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</si>
  <si>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</si>
  <si>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</si>
  <si>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</si>
  <si>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</si>
  <si>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</si>
  <si>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</si>
  <si>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</si>
  <si>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</si>
  <si>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</si>
  <si>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</si>
  <si>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</si>
  <si>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</si>
  <si>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</si>
  <si>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</si>
  <si>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</si>
  <si>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</si>
  <si>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</si>
  <si>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</si>
  <si>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</si>
  <si>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</si>
  <si>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</si>
  <si>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</si>
  <si>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</si>
  <si>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</si>
  <si>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</si>
  <si>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</si>
  <si>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</si>
  <si>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</si>
  <si>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</si>
  <si>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</si>
  <si>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</si>
  <si>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</si>
  <si>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</si>
  <si>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</si>
  <si>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</si>
  <si>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</si>
  <si>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</si>
  <si>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</si>
  <si>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</si>
  <si>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</si>
  <si>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</si>
  <si>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</si>
  <si>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</si>
  <si>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</si>
  <si>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</si>
  <si>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</si>
  <si>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</si>
  <si>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</si>
  <si>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</si>
  <si>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</si>
  <si>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</si>
  <si>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</si>
  <si>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</si>
  <si>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</si>
  <si>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</si>
  <si>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</si>
  <si>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</si>
  <si>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</si>
  <si>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</si>
  <si>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</si>
  <si>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</si>
  <si>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</si>
  <si>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</si>
  <si>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</si>
  <si>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</si>
  <si>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</si>
  <si>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</si>
  <si>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</si>
  <si>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</si>
  <si>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</si>
  <si>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</si>
  <si>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</si>
  <si>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</si>
  <si>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</si>
  <si>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</si>
  <si>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</si>
  <si>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</si>
  <si>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</si>
  <si>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</si>
  <si>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</si>
  <si>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</si>
  <si>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</si>
  <si>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</si>
  <si>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</si>
  <si>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</si>
  <si>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</si>
  <si>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</si>
  <si>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</si>
  <si>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</si>
  <si>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</si>
  <si>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</si>
  <si>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</si>
  <si>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</si>
  <si>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</si>
  <si>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</si>
  <si>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</si>
  <si>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</si>
  <si>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</si>
  <si>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</si>
  <si>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</si>
  <si>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</si>
  <si>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</si>
  <si>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</si>
  <si>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</si>
  <si>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</si>
  <si>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</si>
  <si>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</si>
  <si>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</si>
  <si>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</si>
  <si>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</si>
  <si>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</si>
  <si>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</si>
  <si>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</si>
  <si>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</si>
  <si>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</si>
  <si>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</si>
  <si>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</si>
  <si>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</si>
  <si>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</si>
  <si>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</si>
  <si>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</si>
  <si>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</si>
  <si>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</si>
  <si>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</si>
  <si>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</si>
  <si>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</si>
  <si>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</si>
  <si>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</si>
  <si>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</si>
  <si>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</si>
  <si>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</si>
  <si>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</si>
  <si>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</si>
  <si>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</si>
  <si>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</si>
  <si>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</si>
  <si>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</si>
  <si>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</si>
  <si>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</si>
  <si>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</si>
  <si>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</si>
  <si>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</si>
  <si>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</si>
  <si>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</si>
  <si>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</si>
  <si>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</si>
  <si>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</si>
  <si>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</si>
  <si>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</si>
  <si>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</si>
  <si>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</si>
  <si>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</si>
  <si>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</si>
  <si>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</si>
  <si>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</si>
  <si>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</si>
  <si>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</si>
  <si>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</si>
  <si>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</si>
  <si>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</si>
  <si>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</si>
  <si>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</si>
  <si>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</si>
  <si>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</si>
  <si>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</si>
  <si>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</si>
  <si>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</si>
  <si>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</si>
  <si>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</si>
  <si>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</si>
  <si>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</si>
  <si>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</si>
  <si>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</si>
  <si>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</si>
  <si>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</si>
  <si>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</si>
  <si>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</si>
  <si>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</si>
  <si>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</si>
  <si>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</si>
  <si>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</si>
  <si>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</si>
  <si>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</si>
  <si>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</si>
  <si>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</si>
  <si>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</si>
  <si>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</si>
  <si>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</si>
  <si>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</si>
  <si>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</si>
  <si>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</si>
  <si>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</si>
  <si>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</si>
  <si>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</si>
  <si>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</si>
  <si>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</si>
  <si>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</si>
  <si>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</si>
  <si>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</si>
  <si>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</si>
  <si>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</si>
  <si>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</si>
  <si>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</si>
  <si>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</si>
  <si>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</si>
  <si>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</si>
  <si>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</si>
  <si>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</si>
  <si>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</si>
  <si>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</si>
  <si>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</si>
  <si>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</si>
  <si>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</si>
  <si>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</si>
  <si>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</si>
  <si>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</si>
  <si>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</si>
  <si>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</si>
  <si>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</si>
  <si>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</si>
  <si>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</si>
  <si>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</si>
  <si>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</si>
  <si>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</si>
  <si>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</si>
  <si>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</si>
  <si>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</si>
  <si>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</si>
  <si>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</si>
  <si>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</si>
  <si>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</si>
  <si>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</si>
  <si>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</si>
  <si>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</si>
  <si>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</si>
  <si>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</si>
  <si>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</si>
  <si>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</si>
  <si>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</si>
  <si>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</si>
  <si>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</si>
  <si>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</si>
  <si>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</si>
  <si>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</si>
  <si>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</si>
  <si>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</si>
  <si>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</si>
  <si>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</si>
  <si>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</si>
  <si>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</si>
  <si>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</si>
  <si>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</si>
  <si>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</si>
  <si>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</si>
  <si>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</si>
  <si>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</si>
  <si>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</si>
  <si>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</si>
  <si>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</si>
  <si>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</si>
  <si>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</si>
  <si>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</si>
  <si>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</si>
  <si>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</si>
  <si>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</si>
  <si>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</si>
  <si>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</si>
  <si>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</si>
  <si>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</si>
  <si>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</si>
  <si>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</si>
  <si>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</si>
  <si>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</si>
  <si>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</si>
  <si>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</si>
  <si>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</si>
  <si>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</si>
  <si>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</si>
  <si>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</si>
  <si>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</si>
  <si>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</si>
  <si>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</si>
  <si>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</si>
  <si>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</si>
  <si>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</si>
  <si>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</si>
  <si>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</si>
  <si>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</si>
  <si>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</si>
  <si>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</si>
  <si>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</si>
  <si>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</si>
  <si>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</si>
  <si>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</si>
  <si>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</si>
  <si>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</si>
  <si>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</si>
  <si>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</si>
  <si>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</si>
  <si>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</si>
  <si>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</si>
  <si>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</si>
  <si>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</si>
  <si>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</si>
  <si>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</si>
  <si>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</si>
  <si>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</si>
  <si>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</si>
  <si>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</si>
  <si>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</si>
  <si>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</si>
  <si>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</si>
  <si>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</si>
  <si>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</si>
  <si>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</si>
  <si>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</si>
  <si>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</si>
  <si>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</si>
  <si>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</si>
  <si>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</si>
  <si>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</si>
  <si>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</si>
  <si>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</si>
  <si>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</si>
  <si>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</si>
  <si>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</si>
  <si>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</si>
  <si>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</si>
  <si>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</si>
  <si>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</si>
  <si>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</si>
  <si>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</si>
  <si>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</si>
  <si>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</si>
  <si>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</si>
  <si>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</si>
  <si>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</si>
  <si>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</si>
  <si>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</si>
  <si>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</si>
  <si>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</si>
  <si>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</si>
  <si>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</si>
  <si>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</si>
  <si>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</si>
  <si>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</si>
  <si>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</si>
  <si>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</si>
  <si>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</si>
  <si>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</si>
  <si>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</si>
  <si>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</si>
  <si>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</si>
  <si>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</si>
  <si>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</si>
  <si>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</si>
  <si>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</si>
  <si>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</si>
  <si>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</si>
  <si>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</si>
  <si>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</si>
  <si>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</si>
  <si>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</si>
  <si>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</si>
  <si>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</si>
  <si>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</si>
  <si>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</si>
  <si>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</si>
  <si>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</si>
  <si>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</si>
  <si>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</si>
  <si>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</si>
  <si>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</si>
  <si>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</si>
  <si>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</si>
  <si>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</si>
  <si>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</si>
  <si>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</si>
  <si>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</si>
  <si>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</si>
  <si>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</si>
  <si>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</si>
  <si>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</si>
  <si>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</si>
  <si>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</si>
  <si>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</si>
  <si>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</si>
  <si>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</si>
  <si>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</si>
  <si>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</si>
  <si>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</si>
  <si>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</si>
  <si>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</si>
  <si>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</si>
  <si>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</si>
  <si>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</si>
  <si>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</si>
  <si>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</si>
  <si>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</si>
  <si>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</si>
  <si>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</si>
  <si>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</si>
  <si>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</si>
  <si>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</si>
  <si>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</si>
  <si>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</si>
  <si>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</si>
  <si>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</si>
  <si>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</si>
  <si>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</si>
  <si>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</si>
  <si>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</si>
  <si>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</si>
  <si>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</si>
  <si>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</si>
  <si>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</si>
  <si>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</si>
  <si>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</si>
  <si>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</si>
  <si>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</si>
  <si>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</si>
  <si>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</si>
  <si>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</si>
  <si>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</si>
  <si>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</si>
  <si>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</si>
  <si>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</si>
  <si>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</si>
  <si>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</si>
  <si>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</si>
  <si>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</si>
  <si>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</si>
  <si>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</si>
  <si>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</si>
  <si>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</si>
  <si>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</si>
  <si>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</si>
  <si>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</si>
  <si>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</si>
  <si>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</si>
  <si>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</si>
  <si>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</si>
  <si>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</si>
  <si>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</si>
  <si>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</si>
  <si>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</si>
  <si>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</si>
  <si>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</si>
  <si>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</si>
  <si>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</si>
  <si>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</si>
  <si>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</si>
  <si>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</si>
  <si>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</si>
  <si>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</si>
  <si>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</si>
  <si>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</si>
  <si>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</si>
  <si>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</si>
  <si>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</si>
  <si>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</si>
  <si>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</si>
  <si>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</si>
  <si>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</si>
  <si>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</si>
  <si>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</si>
  <si>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</si>
  <si>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</si>
  <si>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</si>
  <si>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</si>
  <si>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</si>
  <si>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</si>
  <si>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</si>
  <si>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</si>
  <si>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</si>
  <si>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</si>
  <si>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</si>
  <si>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</si>
  <si>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</si>
  <si>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</si>
  <si>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</si>
  <si>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</si>
  <si>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</si>
  <si>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</si>
  <si>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</si>
  <si>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</si>
  <si>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</si>
  <si>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</si>
  <si>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</si>
  <si>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</si>
  <si>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</si>
  <si>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</si>
  <si>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</si>
  <si>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</si>
  <si>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</si>
  <si>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</si>
  <si>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</si>
  <si>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</si>
  <si>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</si>
  <si>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</si>
  <si>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</si>
  <si>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</si>
  <si>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</si>
  <si>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</si>
  <si>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</si>
  <si>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</si>
  <si>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</si>
  <si>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</si>
  <si>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</si>
  <si>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</si>
  <si>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</si>
  <si>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</si>
  <si>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</si>
  <si>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</si>
  <si>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</si>
  <si>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</si>
  <si>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</si>
  <si>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</si>
  <si>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</si>
  <si>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</si>
  <si>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</si>
  <si>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</si>
  <si>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</si>
  <si>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</si>
  <si>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</si>
  <si>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</si>
  <si>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</si>
  <si>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</si>
  <si>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</si>
  <si>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</si>
  <si>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</si>
  <si>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</si>
  <si>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</si>
  <si>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</si>
  <si>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</si>
  <si>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</si>
  <si>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</si>
  <si>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</si>
  <si>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</si>
  <si>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</si>
  <si>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</si>
  <si>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</si>
  <si>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</si>
  <si>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</si>
  <si>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</si>
  <si>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</si>
  <si>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</si>
  <si>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</si>
  <si>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</si>
  <si>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</si>
  <si>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</si>
  <si>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</si>
  <si>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</si>
  <si>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</si>
  <si>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</si>
  <si>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</si>
  <si>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</si>
  <si>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</si>
  <si>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</si>
  <si>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</si>
  <si>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</si>
  <si>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</si>
  <si>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</si>
  <si>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</si>
  <si>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</si>
  <si>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</si>
  <si>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</si>
  <si>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</si>
  <si>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</si>
  <si>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</si>
  <si>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</si>
  <si>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</si>
  <si>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</si>
  <si>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</si>
  <si>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</si>
  <si>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</si>
  <si>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</si>
  <si>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</si>
  <si>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</si>
  <si>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</si>
  <si>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</si>
  <si>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</si>
  <si>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</si>
  <si>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</si>
  <si>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</si>
  <si>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</si>
  <si>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</si>
  <si>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</si>
  <si>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</si>
  <si>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</si>
  <si>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</si>
  <si>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</si>
  <si>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</si>
  <si>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</si>
  <si>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</si>
  <si>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</si>
  <si>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</si>
  <si>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</si>
  <si>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</si>
  <si>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</si>
  <si>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</si>
  <si>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</si>
  <si>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</si>
  <si>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</si>
  <si>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</si>
  <si>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</si>
  <si>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</si>
  <si>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</si>
  <si>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</si>
  <si>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</si>
  <si>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</si>
  <si>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</si>
  <si>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</si>
  <si>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</si>
  <si>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</si>
  <si>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</si>
  <si>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</si>
  <si>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</si>
  <si>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</si>
  <si>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</si>
  <si>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</si>
  <si>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</si>
  <si>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</si>
  <si>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</si>
  <si>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</si>
  <si>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</si>
  <si>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</si>
  <si>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</si>
  <si>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</si>
  <si>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</si>
  <si>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</si>
  <si>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</si>
  <si>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</si>
  <si>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</si>
  <si>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</si>
  <si>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</si>
  <si>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</si>
  <si>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</si>
  <si>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</si>
  <si>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</si>
  <si>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</si>
  <si>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</si>
  <si>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</si>
  <si>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</si>
  <si>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</si>
  <si>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</si>
  <si>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</si>
  <si>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</si>
  <si>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</si>
  <si>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</si>
  <si>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</si>
  <si>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</si>
  <si>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</si>
  <si>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</si>
  <si>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</si>
  <si>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</si>
  <si>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</si>
  <si>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</si>
  <si>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</si>
  <si>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</si>
  <si>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</si>
  <si>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</si>
  <si>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</si>
  <si>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</si>
  <si>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</si>
  <si>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</si>
  <si>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</si>
  <si>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</si>
  <si>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</si>
  <si>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</si>
  <si>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</si>
  <si>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</si>
  <si>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</si>
  <si>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</si>
  <si>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</si>
  <si>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</si>
  <si>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</si>
  <si>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</si>
  <si>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</si>
  <si>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</si>
  <si>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</si>
  <si>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</si>
  <si>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</si>
  <si>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</si>
  <si>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</si>
  <si>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</si>
  <si>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</si>
  <si>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</si>
  <si>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</si>
  <si>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</si>
  <si>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</si>
  <si>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</si>
  <si>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</si>
  <si>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</si>
  <si>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</si>
  <si>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</si>
  <si>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</si>
  <si>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</si>
  <si>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</si>
  <si>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</si>
  <si>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</si>
  <si>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</si>
  <si>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</si>
  <si>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</si>
  <si>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</si>
  <si>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</si>
  <si>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</si>
  <si>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</si>
  <si>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</si>
  <si>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</si>
  <si>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</si>
  <si>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</si>
  <si>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</si>
  <si>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</si>
  <si>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</si>
  <si>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</si>
  <si>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</si>
  <si>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</si>
  <si>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</si>
  <si>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</si>
  <si>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</si>
  <si>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</si>
  <si>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</si>
  <si>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</si>
  <si>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</si>
  <si>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</si>
  <si>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</si>
  <si>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</si>
  <si>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</si>
  <si>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</si>
  <si>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</si>
  <si>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</si>
  <si>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</si>
  <si>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</si>
  <si>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</si>
  <si>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</si>
  <si>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</si>
  <si>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</si>
  <si>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</si>
  <si>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</si>
  <si>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</si>
  <si>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</si>
  <si>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</si>
  <si>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</si>
  <si>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</si>
  <si>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</si>
  <si>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</si>
  <si>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</si>
  <si>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</si>
  <si>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</si>
  <si>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</si>
  <si>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</si>
  <si>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</si>
  <si>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</si>
  <si>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</si>
  <si>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</si>
  <si>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</si>
  <si>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</si>
  <si>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</si>
  <si>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</si>
  <si>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</si>
  <si>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</si>
  <si>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</si>
  <si>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</si>
  <si>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</si>
  <si>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</si>
  <si>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</si>
  <si>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</si>
  <si>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</si>
  <si>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</si>
  <si>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</si>
  <si>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</si>
  <si>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</si>
  <si>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</si>
  <si>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</si>
  <si>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</si>
  <si>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</si>
  <si>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</si>
  <si>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</si>
  <si>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</si>
  <si>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</si>
  <si>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</si>
  <si>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</si>
  <si>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</si>
  <si>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</si>
  <si>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</si>
  <si>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</si>
  <si>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</si>
  <si>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</si>
  <si>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</si>
  <si>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</si>
  <si>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</si>
  <si>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</si>
  <si>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</si>
  <si>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</si>
  <si>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</si>
  <si>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</si>
  <si>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</si>
  <si>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</si>
  <si>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</si>
  <si>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</si>
  <si>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</si>
  <si>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</si>
  <si>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</si>
  <si>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</si>
  <si>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</si>
  <si>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</si>
  <si>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</si>
  <si>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</si>
  <si>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</si>
  <si>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</si>
  <si>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</si>
  <si>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</si>
  <si>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</si>
  <si>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</si>
  <si>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</si>
  <si>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</si>
  <si>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</si>
  <si>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</si>
  <si>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</si>
  <si>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</si>
  <si>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</si>
  <si>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</si>
  <si>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</si>
  <si>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</si>
  <si>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</si>
  <si>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</si>
  <si>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</si>
  <si>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</si>
  <si>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</si>
  <si>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</si>
  <si>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</si>
  <si>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</si>
  <si>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</si>
  <si>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</si>
  <si>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</si>
  <si>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</si>
  <si>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</si>
  <si>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</si>
  <si>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</si>
  <si>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</si>
  <si>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</si>
  <si>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</si>
  <si>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</si>
  <si>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</si>
  <si>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</si>
  <si>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</si>
  <si>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</si>
  <si>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</si>
  <si>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</si>
  <si>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</si>
  <si>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</si>
  <si>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</si>
  <si>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</si>
  <si>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</si>
  <si>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</si>
  <si>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</si>
  <si>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</si>
  <si>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</si>
  <si>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</si>
  <si>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</si>
  <si>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</si>
  <si>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</si>
  <si>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</si>
  <si>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</si>
  <si>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</si>
  <si>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</si>
  <si>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</si>
  <si>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</si>
  <si>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</si>
  <si>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</si>
  <si>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</si>
  <si>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</si>
  <si>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</si>
  <si>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</si>
  <si>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</si>
  <si>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</si>
  <si>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</si>
  <si>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</si>
  <si>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</si>
  <si>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</si>
  <si>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</si>
  <si>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</si>
  <si>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</si>
  <si>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</si>
  <si>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</si>
  <si>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</si>
  <si>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</si>
  <si>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</si>
  <si>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</si>
  <si>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</si>
  <si>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</si>
  <si>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</si>
  <si>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</si>
  <si>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</si>
  <si>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</si>
  <si>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</si>
  <si>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</si>
  <si>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</si>
  <si>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</si>
  <si>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</si>
  <si>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</si>
  <si>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</si>
  <si>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</si>
  <si>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</si>
  <si>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</si>
  <si>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</si>
  <si>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</si>
  <si>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</si>
  <si>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</si>
  <si>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</si>
  <si>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</si>
  <si>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</si>
  <si>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</si>
  <si>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</si>
  <si>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</si>
  <si>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</si>
  <si>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</si>
  <si>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</si>
  <si>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</si>
  <si>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</si>
  <si>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</si>
  <si>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</si>
  <si>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</si>
  <si>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</si>
  <si>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</si>
  <si>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</si>
  <si>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</si>
  <si>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</si>
  <si>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</si>
  <si>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</si>
  <si>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</si>
  <si>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</si>
  <si>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</si>
  <si>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</si>
  <si>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</si>
  <si>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</si>
  <si>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</si>
  <si>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</si>
  <si>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</si>
  <si>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</si>
  <si>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</si>
  <si>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</si>
  <si>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</si>
  <si>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</si>
  <si>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</si>
  <si>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</si>
  <si>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</si>
  <si>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</si>
  <si>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</si>
  <si>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</si>
  <si>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</si>
  <si>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</si>
  <si>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</si>
  <si>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</si>
  <si>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</si>
  <si>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</si>
  <si>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</si>
  <si>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</si>
  <si>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</si>
  <si>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</si>
  <si>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</si>
  <si>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</si>
  <si>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</si>
  <si>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</si>
  <si>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</si>
  <si>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</si>
  <si>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</si>
  <si>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</si>
  <si>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</si>
  <si>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</si>
  <si>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</si>
  <si>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</si>
  <si>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</si>
  <si>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</si>
  <si>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</si>
  <si>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</si>
  <si>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</si>
  <si>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</si>
  <si>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</si>
  <si>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</si>
  <si>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</si>
  <si>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</si>
  <si>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</si>
  <si>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</si>
  <si>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</si>
  <si>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</si>
  <si>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</si>
  <si>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</si>
  <si>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</si>
  <si>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</si>
  <si>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</si>
  <si>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</si>
  <si>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</si>
  <si>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</si>
  <si>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</si>
  <si>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</si>
  <si>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</si>
  <si>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</si>
  <si>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</si>
  <si>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</si>
  <si>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</si>
  <si>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</si>
  <si>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</si>
  <si>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</si>
  <si>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</si>
  <si>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</si>
  <si>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</si>
  <si>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</si>
  <si>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</si>
  <si>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</si>
  <si>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</si>
  <si>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</si>
  <si>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</si>
  <si>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</si>
  <si>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</si>
  <si>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</si>
  <si>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</si>
  <si>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</si>
  <si>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</si>
  <si>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</si>
  <si>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</si>
  <si>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</si>
  <si>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</si>
  <si>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</si>
  <si>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</si>
  <si>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</si>
  <si>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</si>
  <si>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</si>
  <si>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</si>
  <si>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</si>
  <si>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</si>
  <si>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</si>
  <si>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</si>
  <si>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</si>
  <si>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</si>
  <si>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</si>
  <si>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</si>
  <si>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</si>
  <si>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</si>
  <si>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</si>
  <si>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</si>
  <si>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</si>
  <si>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</si>
  <si>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</si>
  <si>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</si>
  <si>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</si>
  <si>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</si>
  <si>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</si>
  <si>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</si>
  <si>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</si>
  <si>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</si>
  <si>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</si>
  <si>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</si>
  <si>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</si>
  <si>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</si>
  <si>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</si>
  <si>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</si>
  <si>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</si>
  <si>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</si>
  <si>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</si>
  <si>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</si>
  <si>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</si>
  <si>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</si>
  <si>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</si>
  <si>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</si>
  <si>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</si>
  <si>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</si>
  <si>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</si>
  <si>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</si>
  <si>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</si>
  <si>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</si>
  <si>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</si>
  <si>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</si>
  <si>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</si>
  <si>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</si>
  <si>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</si>
  <si>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</si>
  <si>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</si>
  <si>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</si>
  <si>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</si>
  <si>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</si>
  <si>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</si>
  <si>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</si>
  <si>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</si>
  <si>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</si>
  <si>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</si>
  <si>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</si>
  <si>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</si>
  <si>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</si>
  <si>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</si>
  <si>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</si>
  <si>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</si>
  <si>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</si>
  <si>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</si>
  <si>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</si>
  <si>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</si>
  <si>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</si>
  <si>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</si>
  <si>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</si>
  <si>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</si>
  <si>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</si>
  <si>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</si>
  <si>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</si>
  <si>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</si>
  <si>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</si>
  <si>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</si>
  <si>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</si>
  <si>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</si>
  <si>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</si>
  <si>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</si>
  <si>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</si>
  <si>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</si>
  <si>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</si>
  <si>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</si>
  <si>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</si>
  <si>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</si>
  <si>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</si>
  <si>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</si>
  <si>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</si>
  <si>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</si>
  <si>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</si>
  <si>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</si>
  <si>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</si>
  <si>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</si>
  <si>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</si>
  <si>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</si>
  <si>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</si>
  <si>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</si>
  <si>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</si>
  <si>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</si>
  <si>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</si>
  <si>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</si>
  <si>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</si>
  <si>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</si>
  <si>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</si>
  <si>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</si>
  <si>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</si>
  <si>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</si>
  <si>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</si>
  <si>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</si>
  <si>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</si>
  <si>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</si>
  <si>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</si>
  <si>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</si>
  <si>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</si>
  <si>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</si>
  <si>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</si>
  <si>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</si>
  <si>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</si>
  <si>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</si>
  <si>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</si>
  <si>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</si>
  <si>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</si>
  <si>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</si>
  <si>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</si>
  <si>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</si>
  <si>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</si>
  <si>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</si>
  <si>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</si>
  <si>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</si>
  <si>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</si>
  <si>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</si>
  <si>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</si>
  <si>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</si>
  <si>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</si>
  <si>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</si>
  <si>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</si>
  <si>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</si>
  <si>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</si>
  <si>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</si>
  <si>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</si>
  <si>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</si>
  <si>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</si>
  <si>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</si>
  <si>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</si>
  <si>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</si>
  <si>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</si>
  <si>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</si>
  <si>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</si>
  <si>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</si>
  <si>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</si>
  <si>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</si>
  <si>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</si>
  <si>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</si>
  <si>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</si>
  <si>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</si>
  <si>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</si>
  <si>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</si>
  <si>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</si>
  <si>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</si>
  <si>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</si>
  <si>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</si>
  <si>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</si>
  <si>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</si>
  <si>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</si>
  <si>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</si>
  <si>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</si>
  <si>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</si>
  <si>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</si>
  <si>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</si>
  <si>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</si>
  <si>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</si>
  <si>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</si>
  <si>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</si>
  <si>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</si>
  <si>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</si>
  <si>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</si>
  <si>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</si>
  <si>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</si>
  <si>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</si>
  <si>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</si>
  <si>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</si>
  <si>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</si>
  <si>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</si>
  <si>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</si>
  <si>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</si>
  <si>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</si>
  <si>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</si>
  <si>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</si>
  <si>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</si>
  <si>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</si>
  <si>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</si>
  <si>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</si>
  <si>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</si>
  <si>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</si>
  <si>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</si>
  <si>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</si>
  <si>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</si>
  <si>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</si>
  <si>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</si>
  <si>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</si>
  <si>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</si>
  <si>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</si>
  <si>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</si>
  <si>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</si>
  <si>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</si>
  <si>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</si>
  <si>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</si>
  <si>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</si>
  <si>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</si>
  <si>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</si>
  <si>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</si>
  <si>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</si>
  <si>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</si>
  <si>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</si>
  <si>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</si>
  <si>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</si>
  <si>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</si>
  <si>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</si>
  <si>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</si>
  <si>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</si>
  <si>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</si>
  <si>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</si>
  <si>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</si>
  <si>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</si>
  <si>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</si>
  <si>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</si>
  <si>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</si>
  <si>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</si>
  <si>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</si>
  <si>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</si>
  <si>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</si>
  <si>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</si>
  <si>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</si>
  <si>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</si>
  <si>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</si>
  <si>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</si>
  <si>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</si>
  <si>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</si>
  <si>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</si>
  <si>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</si>
  <si>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</si>
  <si>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</si>
  <si>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</si>
  <si>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</si>
  <si>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</si>
  <si>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</si>
  <si>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</si>
  <si>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</si>
  <si>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</si>
  <si>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</si>
  <si>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</si>
  <si>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</si>
  <si>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</si>
  <si>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</si>
  <si>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</si>
  <si>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</si>
  <si>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</si>
  <si>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</si>
  <si>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</si>
  <si>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</si>
  <si>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</si>
  <si>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</si>
  <si>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</si>
  <si>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</si>
  <si>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</si>
  <si>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</si>
  <si>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</si>
  <si>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</si>
  <si>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</si>
  <si>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</si>
  <si>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</si>
  <si>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</si>
  <si>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</si>
  <si>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</si>
  <si>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</si>
  <si>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</si>
  <si>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</si>
  <si>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</si>
  <si>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</si>
  <si>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</si>
  <si>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</si>
  <si>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</si>
  <si>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</si>
  <si>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</si>
  <si>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</si>
  <si>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</si>
  <si>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</si>
  <si>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</si>
  <si>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</si>
  <si>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</si>
  <si>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</si>
  <si>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</si>
  <si>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</si>
  <si>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</si>
  <si>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</si>
  <si>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</si>
  <si>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</si>
  <si>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</si>
  <si>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</si>
  <si>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</si>
  <si>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</si>
  <si>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</si>
  <si>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</si>
  <si>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</si>
  <si>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</si>
  <si>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</si>
  <si>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</si>
  <si>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</si>
  <si>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</si>
  <si>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</si>
  <si>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</si>
  <si>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</si>
  <si>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</si>
  <si>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</si>
  <si>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</si>
  <si>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</si>
  <si>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</si>
  <si>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</si>
  <si>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</si>
  <si>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</si>
  <si>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</si>
  <si>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</si>
  <si>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</si>
  <si>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</si>
  <si>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</si>
  <si>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</si>
  <si>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</si>
  <si>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</si>
  <si>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</si>
  <si>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</si>
  <si>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</si>
  <si>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</si>
  <si>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</si>
  <si>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</si>
  <si>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</si>
  <si>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</si>
  <si>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</si>
  <si>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</si>
  <si>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</si>
  <si>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</si>
  <si>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</si>
  <si>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</si>
  <si>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</si>
  <si>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</si>
  <si>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</si>
  <si>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</si>
  <si>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</si>
  <si>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</si>
  <si>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</si>
  <si>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</si>
  <si>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</si>
  <si>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</si>
  <si>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</si>
  <si>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</si>
  <si>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</si>
  <si>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</si>
  <si>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</si>
  <si>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</si>
  <si>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</si>
  <si>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</si>
  <si>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</si>
  <si>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</si>
  <si>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</si>
  <si>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</si>
  <si>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</si>
  <si>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</si>
  <si>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</si>
  <si>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</si>
  <si>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</si>
  <si>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</si>
  <si>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</si>
  <si>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</si>
  <si>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</si>
  <si>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</si>
  <si>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</si>
  <si>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</si>
  <si>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</si>
  <si>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</si>
  <si>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</si>
  <si>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</si>
  <si>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</si>
  <si>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</si>
  <si>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</si>
  <si>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</si>
  <si>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</si>
  <si>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</si>
  <si>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</si>
  <si>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</si>
  <si>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</si>
  <si>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</si>
  <si>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</si>
  <si>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</si>
  <si>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</si>
  <si>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</si>
  <si>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</si>
  <si>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</si>
  <si>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</si>
  <si>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</si>
  <si>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</si>
  <si>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</si>
  <si>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</si>
  <si>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</si>
  <si>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</si>
  <si>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</si>
  <si>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</si>
  <si>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</si>
  <si>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</si>
  <si>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</si>
  <si>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</si>
  <si>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</si>
  <si>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</si>
  <si>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</si>
  <si>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</si>
  <si>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</si>
  <si>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</si>
  <si>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</si>
  <si>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</si>
  <si>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</si>
  <si>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</si>
  <si>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</si>
  <si>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</si>
  <si>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</si>
  <si>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</si>
  <si>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</si>
  <si>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</si>
  <si>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</si>
  <si>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</si>
  <si>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</si>
  <si>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</si>
  <si>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</si>
  <si>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</si>
  <si>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</si>
  <si>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</si>
  <si>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</si>
  <si>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</si>
  <si>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</si>
  <si>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</si>
  <si>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</si>
  <si>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</si>
  <si>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</si>
  <si>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</si>
  <si>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</si>
  <si>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</si>
  <si>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</si>
  <si>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</si>
  <si>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</si>
  <si>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</si>
  <si>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</si>
  <si>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</si>
  <si>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</si>
  <si>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</si>
  <si>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</si>
  <si>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</si>
  <si>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</si>
  <si>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</si>
  <si>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</si>
  <si>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</si>
  <si>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</si>
  <si>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</si>
  <si>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</si>
  <si>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</si>
  <si>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</si>
  <si>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</si>
  <si>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</si>
  <si>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</si>
  <si>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</si>
  <si>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</si>
  <si>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</si>
  <si>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</si>
  <si>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</si>
  <si>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</si>
  <si>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</si>
  <si>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</si>
  <si>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</si>
  <si>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</si>
  <si>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</si>
  <si>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</si>
  <si>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</si>
  <si>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</si>
  <si>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</si>
  <si>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</si>
  <si>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</si>
  <si>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</si>
  <si>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</si>
  <si>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</si>
  <si>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</si>
  <si>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</si>
  <si>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</si>
  <si>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</si>
  <si>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</si>
  <si>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</si>
  <si>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</si>
  <si>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</si>
  <si>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</si>
  <si>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</si>
  <si>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</si>
  <si>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</si>
  <si>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</si>
  <si>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</si>
  <si>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</si>
  <si>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</si>
  <si>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</si>
  <si>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</si>
  <si>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</si>
  <si>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</si>
  <si>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</si>
  <si>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</si>
  <si>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</si>
  <si>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</si>
  <si>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</si>
  <si>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</si>
  <si>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</si>
  <si>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</si>
  <si>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</si>
  <si>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</si>
  <si>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</si>
  <si>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</si>
  <si>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</si>
  <si>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</si>
  <si>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</si>
  <si>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</si>
  <si>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</si>
  <si>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</si>
  <si>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</si>
  <si>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</si>
  <si>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</si>
  <si>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</si>
  <si>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</si>
  <si>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</si>
  <si>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</si>
  <si>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</si>
  <si>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</si>
  <si>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</si>
  <si>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</si>
  <si>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</si>
  <si>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</si>
  <si>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</si>
  <si>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</si>
  <si>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</si>
  <si>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</si>
  <si>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</si>
  <si>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</si>
  <si>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</si>
  <si>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</si>
  <si>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</si>
  <si>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</si>
  <si>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</si>
  <si>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</si>
  <si>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</si>
  <si>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</si>
  <si>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</si>
  <si>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</si>
  <si>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</si>
  <si>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</si>
  <si>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</si>
  <si>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</si>
  <si>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</si>
  <si>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</si>
  <si>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</si>
  <si>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</si>
  <si>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</si>
  <si>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</si>
  <si>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</si>
  <si>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</si>
  <si>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</si>
  <si>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</si>
  <si>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</si>
  <si>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</si>
  <si>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</si>
  <si>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</si>
  <si>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</si>
  <si>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</si>
  <si>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</si>
  <si>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</si>
  <si>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</si>
  <si>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</si>
  <si>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</si>
  <si>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</si>
  <si>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</si>
  <si>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</si>
  <si>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</si>
  <si>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</si>
  <si>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</si>
  <si>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</si>
  <si>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</si>
  <si>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</si>
  <si>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</si>
  <si>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</si>
  <si>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</si>
  <si>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</si>
  <si>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</si>
  <si>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</si>
  <si>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</si>
  <si>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</si>
  <si>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</si>
  <si>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</si>
  <si>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</si>
  <si>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</si>
  <si>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</si>
  <si>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</si>
  <si>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</si>
  <si>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</si>
  <si>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</si>
  <si>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</si>
  <si>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</si>
  <si>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</si>
  <si>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</si>
  <si>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</si>
  <si>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</si>
  <si>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</si>
  <si>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</si>
  <si>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</si>
  <si>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</si>
  <si>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</si>
  <si>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</si>
  <si>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</si>
  <si>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</si>
  <si>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</si>
  <si>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</si>
  <si>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</si>
  <si>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</si>
  <si>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</si>
  <si>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</si>
  <si>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</si>
  <si>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</si>
  <si>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</si>
  <si>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</si>
  <si>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</si>
  <si>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</si>
  <si>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</si>
  <si>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</si>
  <si>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</si>
  <si>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</si>
  <si>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</si>
  <si>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</si>
  <si>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</si>
  <si>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</si>
  <si>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</si>
  <si>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</si>
  <si>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</si>
  <si>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</si>
  <si>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</si>
  <si>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</si>
  <si>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</si>
  <si>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</si>
  <si>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</si>
  <si>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</si>
  <si>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</si>
  <si>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</si>
  <si>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</si>
  <si>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</si>
  <si>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</si>
  <si>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</si>
  <si>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</si>
  <si>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</si>
  <si>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</si>
  <si>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</si>
  <si>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</si>
  <si>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</si>
  <si>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</si>
  <si>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</si>
  <si>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</si>
  <si>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</si>
  <si>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</si>
  <si>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</si>
  <si>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</si>
  <si>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</si>
  <si>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</si>
  <si>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</si>
  <si>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</si>
  <si>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</si>
  <si>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</si>
  <si>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</si>
  <si>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</si>
  <si>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</si>
  <si>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</si>
  <si>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</si>
  <si>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</si>
  <si>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</si>
  <si>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</si>
  <si>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</si>
  <si>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</si>
  <si>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</si>
  <si>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</si>
  <si>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</si>
  <si>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</si>
  <si>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</si>
  <si>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</si>
  <si>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</si>
  <si>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</si>
  <si>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</si>
  <si>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</si>
  <si>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</si>
  <si>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</si>
  <si>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</si>
  <si>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</si>
  <si>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</si>
  <si>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</si>
  <si>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</si>
  <si>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</si>
  <si>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</si>
  <si>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</si>
  <si>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</si>
  <si>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</si>
  <si>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</si>
  <si>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</si>
  <si>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</si>
  <si>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</si>
  <si>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</si>
  <si>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</si>
  <si>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</si>
  <si>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</si>
  <si>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</si>
  <si>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</si>
  <si>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</si>
  <si>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</si>
  <si>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</si>
  <si>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</si>
  <si>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</si>
  <si>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</si>
  <si>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</si>
  <si>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</si>
  <si>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</si>
  <si>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</si>
  <si>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</si>
  <si>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</si>
  <si>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</si>
  <si>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</si>
  <si>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</si>
  <si>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</si>
  <si>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</si>
  <si>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</si>
  <si>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</si>
  <si>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</si>
  <si>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</si>
  <si>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</si>
  <si>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</si>
  <si>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</si>
  <si>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</si>
  <si>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</si>
  <si>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</si>
  <si>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</si>
  <si>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</si>
  <si>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</si>
  <si>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</si>
  <si>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</si>
  <si>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</si>
  <si>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</si>
  <si>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</si>
  <si>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</si>
  <si>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</si>
  <si>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</si>
  <si>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</si>
  <si>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</si>
  <si>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</si>
  <si>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</si>
  <si>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</si>
  <si>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</si>
  <si>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</si>
  <si>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</si>
  <si>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</si>
  <si>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</si>
  <si>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</si>
  <si>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</si>
  <si>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</si>
  <si>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</si>
  <si>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</si>
  <si>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</si>
  <si>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</si>
  <si>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</si>
  <si>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</si>
  <si>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</si>
  <si>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</si>
  <si>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</si>
  <si>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</si>
  <si>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</si>
  <si>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</si>
  <si>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</si>
  <si>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</si>
  <si>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</si>
  <si>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</si>
  <si>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</si>
  <si>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</si>
  <si>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</si>
  <si>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</si>
  <si>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</si>
  <si>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</si>
  <si>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</si>
  <si>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</si>
  <si>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</si>
  <si>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</si>
  <si>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</si>
  <si>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</si>
  <si>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</si>
  <si>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</si>
  <si>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</si>
  <si>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</si>
  <si>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</si>
  <si>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</si>
  <si>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</si>
  <si>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</si>
  <si>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</si>
  <si>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</si>
  <si>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</si>
  <si>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</si>
  <si>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</si>
  <si>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</si>
  <si>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</si>
  <si>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</si>
  <si>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</si>
  <si>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</si>
  <si>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</si>
  <si>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</si>
  <si>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</si>
  <si>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</si>
  <si>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</si>
  <si>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</si>
  <si>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</si>
  <si>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</si>
  <si>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</si>
  <si>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</si>
  <si>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</si>
  <si>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</si>
  <si>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</si>
  <si>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</si>
  <si>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</si>
  <si>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</si>
  <si>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</si>
  <si>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</si>
  <si>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</si>
  <si>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</si>
  <si>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</si>
  <si>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</si>
  <si>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</si>
  <si>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</si>
  <si>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</si>
  <si>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</si>
  <si>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</si>
  <si>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</si>
  <si>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</si>
  <si>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</si>
  <si>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</si>
  <si>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</si>
  <si>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</si>
  <si>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</si>
  <si>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</si>
  <si>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</si>
  <si>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</si>
  <si>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</si>
  <si>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</si>
  <si>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</si>
  <si>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</si>
  <si>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</si>
  <si>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</si>
  <si>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</si>
  <si>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</si>
  <si>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</si>
  <si>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</si>
  <si>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</si>
  <si>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</si>
  <si>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</si>
  <si>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</si>
  <si>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</si>
  <si>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</si>
  <si>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</si>
  <si>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</si>
  <si>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</si>
  <si>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</si>
  <si>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</si>
  <si>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</si>
  <si>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</si>
  <si>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</si>
  <si>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</si>
  <si>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</si>
  <si>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</si>
  <si>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</si>
  <si>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</si>
  <si>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</si>
  <si>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</si>
  <si>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</si>
  <si>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</si>
  <si>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</si>
  <si>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</si>
  <si>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</si>
  <si>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</si>
  <si>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</si>
  <si>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</si>
  <si>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</si>
  <si>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</si>
  <si>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</si>
  <si>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</si>
  <si>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</si>
  <si>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</si>
  <si>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</si>
  <si>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</si>
  <si>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</si>
  <si>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</si>
  <si>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</si>
  <si>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</si>
  <si>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</si>
  <si>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</si>
  <si>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</si>
  <si>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</si>
  <si>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</si>
  <si>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</si>
  <si>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</si>
  <si>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</si>
  <si>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</si>
  <si>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</si>
  <si>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</si>
  <si>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</si>
  <si>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</si>
  <si>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</si>
  <si>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</si>
  <si>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</si>
  <si>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</si>
  <si>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</si>
  <si>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</si>
  <si>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</si>
  <si>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</si>
  <si>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</si>
  <si>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</si>
  <si>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</si>
  <si>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</si>
  <si>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</si>
  <si>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</si>
  <si>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</si>
  <si>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</si>
  <si>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</si>
  <si>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</si>
  <si>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</si>
  <si>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</si>
  <si>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</si>
  <si>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</si>
  <si>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</si>
  <si>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</si>
  <si>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</si>
  <si>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</si>
  <si>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</si>
  <si>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</si>
  <si>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</si>
  <si>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</si>
  <si>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</si>
  <si>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</si>
  <si>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</si>
  <si>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</si>
  <si>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</si>
  <si>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</si>
  <si>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</si>
  <si>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</si>
  <si>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</si>
  <si>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</si>
  <si>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</si>
  <si>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</si>
  <si>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</si>
  <si>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</si>
  <si>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</si>
  <si>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</si>
  <si>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</si>
  <si>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</si>
  <si>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</si>
  <si>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</si>
  <si>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</si>
  <si>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</si>
  <si>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</si>
  <si>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</si>
  <si>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</si>
  <si>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</si>
  <si>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</si>
  <si>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</si>
  <si>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</si>
  <si>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</si>
  <si>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</si>
  <si>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</si>
  <si>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</si>
  <si>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</si>
  <si>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</si>
  <si>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</si>
  <si>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</si>
  <si>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</si>
  <si>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</si>
  <si>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</si>
  <si>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</si>
  <si>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</si>
  <si>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</si>
  <si>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</si>
  <si>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</si>
  <si>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</si>
  <si>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</si>
  <si>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</si>
  <si>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</si>
  <si>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</si>
  <si>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</si>
  <si>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</si>
  <si>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</si>
  <si>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</si>
  <si>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</si>
  <si>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</si>
  <si>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</si>
  <si>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</si>
  <si>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</si>
  <si>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</si>
  <si>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</si>
  <si>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</si>
  <si>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</si>
  <si>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</si>
  <si>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</si>
  <si>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</si>
  <si>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</si>
  <si>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</si>
  <si>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</si>
  <si>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</si>
  <si>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</si>
  <si>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</si>
  <si>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</si>
  <si>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</si>
  <si>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</si>
  <si>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</si>
  <si>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</si>
  <si>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</si>
  <si>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</si>
  <si>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</si>
  <si>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</si>
  <si>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</si>
  <si>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</si>
  <si>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</si>
  <si>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</si>
  <si>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</si>
  <si>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</si>
  <si>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</si>
  <si>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</si>
  <si>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</si>
  <si>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</si>
  <si>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</si>
  <si>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</si>
  <si>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</si>
  <si>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</si>
  <si>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</si>
  <si>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</si>
  <si>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</si>
  <si>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</si>
  <si>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</si>
  <si>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</si>
  <si>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</si>
  <si>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</si>
  <si>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</si>
  <si>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</si>
  <si>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</si>
  <si>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</si>
  <si>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</si>
  <si>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</si>
  <si>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</si>
  <si>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</si>
  <si>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</si>
  <si>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</si>
  <si>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</si>
  <si>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</si>
  <si>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</si>
  <si>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</si>
  <si>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</si>
  <si>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</si>
  <si>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</si>
  <si>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</si>
  <si>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</si>
  <si>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</si>
  <si>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</si>
  <si>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</si>
  <si>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</si>
  <si>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</si>
  <si>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</si>
  <si>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</si>
  <si>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</si>
  <si>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</si>
  <si>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</si>
  <si>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</si>
  <si>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</si>
  <si>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</si>
  <si>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</si>
  <si>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</si>
  <si>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</si>
  <si>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</si>
  <si>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</si>
  <si>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</si>
  <si>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</si>
  <si>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</si>
  <si>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</si>
  <si>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</si>
  <si>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</si>
  <si>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</si>
  <si>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</si>
  <si>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</si>
  <si>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</si>
  <si>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</si>
  <si>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</si>
  <si>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</si>
  <si>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</si>
  <si>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</si>
  <si>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</si>
  <si>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</si>
  <si>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</si>
  <si>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</si>
  <si>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</si>
  <si>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</si>
  <si>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</si>
  <si>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</si>
  <si>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</si>
  <si>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</si>
  <si>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</si>
  <si>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</si>
  <si>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</si>
  <si>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</si>
  <si>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</si>
  <si>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</si>
  <si>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</si>
  <si>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</si>
  <si>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</si>
  <si>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</si>
  <si>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</si>
  <si>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</si>
  <si>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</si>
  <si>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</si>
  <si>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</si>
  <si>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</si>
  <si>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</si>
  <si>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</si>
  <si>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</si>
  <si>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</si>
  <si>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</si>
  <si>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</si>
  <si>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</si>
  <si>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</si>
  <si>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</si>
  <si>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</si>
  <si>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</si>
  <si>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</si>
  <si>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</si>
  <si>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</si>
  <si>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</si>
  <si>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</si>
  <si>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</si>
  <si>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</si>
  <si>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</si>
  <si>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</si>
  <si>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</si>
  <si>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</si>
  <si>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</si>
  <si>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</si>
  <si>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</si>
  <si>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</si>
  <si>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</si>
  <si>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</si>
  <si>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</si>
  <si>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</si>
  <si>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</si>
  <si>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</si>
  <si>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</si>
  <si>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</si>
  <si>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</si>
  <si>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</si>
  <si>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</si>
  <si>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</si>
  <si>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</si>
  <si>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</si>
  <si>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</si>
  <si>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</si>
  <si>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</si>
  <si>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</si>
  <si>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</si>
  <si>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</si>
  <si>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</si>
  <si>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</si>
  <si>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</si>
  <si>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</si>
  <si>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</si>
  <si>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</si>
  <si>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</si>
  <si>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</si>
  <si>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</si>
  <si>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</si>
  <si>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</si>
  <si>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</si>
  <si>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</si>
  <si>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</si>
  <si>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</si>
  <si>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</si>
  <si>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</si>
  <si>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</si>
  <si>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</si>
  <si>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</si>
  <si>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</si>
  <si>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</si>
  <si>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</si>
  <si>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</si>
  <si>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</si>
  <si>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</si>
  <si>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</si>
  <si>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</si>
  <si>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</si>
  <si>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</si>
  <si>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</si>
  <si>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</si>
  <si>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</si>
  <si>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</si>
  <si>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</si>
  <si>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</si>
  <si>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</si>
  <si>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</si>
  <si>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</si>
  <si>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</si>
  <si>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</si>
  <si>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</si>
  <si>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</si>
  <si>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</si>
  <si>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</si>
  <si>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</si>
  <si>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</si>
  <si>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</si>
  <si>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</si>
  <si>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</si>
  <si>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</si>
  <si>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</si>
  <si>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</si>
  <si>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</si>
  <si>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</si>
  <si>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</si>
  <si>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</si>
  <si>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</si>
  <si>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</si>
  <si>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</si>
  <si>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</si>
  <si>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</si>
  <si>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</si>
  <si>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</si>
  <si>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</si>
  <si>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</si>
  <si>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</si>
  <si>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</si>
  <si>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</si>
  <si>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</si>
  <si>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</si>
  <si>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</si>
  <si>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</si>
  <si>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</si>
  <si>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</si>
  <si>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</si>
  <si>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</si>
  <si>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</si>
  <si>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</si>
  <si>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</si>
  <si>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</si>
  <si>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</si>
  <si>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</si>
  <si>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</si>
  <si>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</si>
  <si>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</si>
  <si>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</si>
  <si>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</si>
  <si>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</si>
  <si>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</si>
  <si>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</si>
  <si>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</si>
  <si>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</si>
  <si>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</si>
  <si>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</si>
  <si>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</si>
  <si>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</si>
  <si>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</si>
  <si>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</si>
  <si>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</si>
  <si>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</si>
  <si>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</si>
  <si>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</si>
  <si>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</si>
  <si>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</si>
  <si>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</si>
  <si>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</si>
  <si>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</si>
  <si>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</si>
  <si>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</si>
  <si>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</si>
  <si>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</si>
  <si>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</si>
  <si>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</si>
  <si>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</si>
  <si>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</si>
  <si>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</si>
  <si>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</si>
  <si>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</si>
  <si>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</si>
  <si>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</si>
  <si>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</si>
  <si>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</si>
  <si>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</si>
  <si>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</si>
  <si>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</si>
  <si>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</si>
  <si>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</si>
  <si>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</si>
  <si>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</si>
  <si>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</si>
  <si>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</si>
  <si>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</si>
  <si>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</si>
  <si>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</si>
  <si>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</si>
  <si>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</si>
  <si>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</si>
  <si>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</si>
  <si>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</si>
  <si>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</si>
  <si>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</si>
  <si>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</si>
  <si>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</si>
  <si>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</si>
  <si>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</si>
  <si>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</si>
  <si>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</si>
  <si>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</si>
  <si>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</si>
  <si>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</si>
  <si>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</si>
  <si>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</si>
  <si>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</si>
  <si>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</si>
  <si>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</si>
  <si>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</si>
  <si>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</si>
  <si>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</si>
  <si>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</si>
  <si>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</si>
  <si>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</si>
  <si>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</si>
  <si>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</si>
  <si>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</si>
  <si>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</si>
  <si>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</si>
  <si>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</si>
  <si>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</si>
  <si>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</si>
  <si>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</si>
  <si>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</si>
  <si>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</si>
  <si>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</si>
  <si>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</si>
  <si>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</si>
  <si>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</si>
  <si>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</si>
  <si>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</si>
  <si>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</si>
  <si>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</si>
  <si>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</si>
  <si>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</si>
  <si>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</si>
  <si>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</si>
  <si>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</si>
  <si>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</si>
  <si>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</si>
  <si>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</si>
  <si>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</si>
  <si>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</si>
  <si>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</si>
  <si>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</si>
  <si>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</si>
  <si>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</si>
  <si>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</si>
  <si>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</si>
  <si>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</si>
  <si>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</si>
  <si>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</si>
  <si>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</si>
  <si>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</si>
  <si>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</si>
  <si>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</si>
  <si>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</si>
  <si>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</si>
  <si>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</si>
  <si>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</si>
  <si>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</si>
  <si>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</si>
  <si>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</si>
  <si>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</si>
  <si>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</si>
  <si>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</si>
  <si>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</si>
  <si>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</si>
  <si>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</si>
  <si>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</si>
  <si>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</si>
  <si>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</si>
  <si>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</si>
  <si>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</si>
  <si>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</si>
  <si>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</si>
  <si>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</si>
  <si>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</si>
  <si>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</si>
  <si>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</si>
  <si>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</si>
  <si>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</si>
  <si>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</si>
  <si>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</si>
  <si>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</si>
  <si>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</si>
  <si>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</si>
  <si>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</si>
  <si>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</si>
  <si>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</si>
  <si>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</si>
  <si>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</si>
  <si>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</si>
  <si>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</si>
  <si>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</si>
  <si>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</si>
  <si>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</si>
  <si>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</si>
  <si>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</si>
  <si>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</si>
  <si>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</si>
  <si>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</si>
  <si>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</si>
  <si>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</si>
  <si>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</si>
  <si>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</si>
  <si>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</si>
  <si>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</si>
  <si>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</si>
  <si>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</si>
  <si>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</si>
  <si>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</si>
  <si>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</si>
  <si>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</si>
  <si>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</si>
  <si>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</si>
  <si>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</si>
  <si>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</si>
  <si>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</si>
  <si>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</si>
  <si>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</si>
  <si>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</si>
  <si>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</si>
  <si>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</si>
  <si>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</si>
  <si>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</si>
  <si>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</si>
  <si>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</si>
  <si>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</si>
  <si>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</si>
  <si>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</si>
  <si>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</si>
  <si>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</si>
  <si>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</si>
  <si>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</si>
  <si>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</si>
  <si>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</si>
  <si>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</si>
  <si>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</si>
  <si>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</si>
  <si>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</si>
  <si>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</si>
  <si>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</si>
  <si>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</si>
  <si>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</si>
  <si>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</si>
  <si>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</si>
  <si>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</si>
  <si>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</si>
  <si>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</si>
  <si>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</si>
  <si>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</si>
  <si>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</si>
  <si>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</si>
  <si>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</si>
  <si>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</si>
  <si>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</si>
  <si>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</si>
  <si>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</si>
  <si>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</si>
  <si>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</si>
  <si>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</si>
  <si>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</si>
  <si>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</si>
  <si>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</si>
  <si>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</si>
  <si>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</si>
  <si>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</si>
  <si>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</si>
  <si>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</si>
  <si>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</si>
  <si>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</si>
  <si>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</si>
  <si>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</si>
  <si>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</si>
  <si>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</si>
  <si>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</si>
  <si>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</si>
  <si>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</si>
  <si>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</si>
  <si>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</si>
  <si>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</si>
  <si>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</si>
  <si>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</si>
  <si>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</si>
  <si>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</si>
  <si>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</si>
  <si>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</si>
  <si>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</si>
  <si>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</si>
  <si>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</si>
  <si>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</si>
  <si>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</si>
  <si>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</si>
  <si>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</si>
  <si>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</si>
  <si>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</si>
  <si>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</si>
  <si>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</si>
  <si>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</si>
  <si>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</si>
  <si>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</si>
  <si>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</si>
  <si>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</si>
  <si>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</si>
  <si>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</si>
  <si>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</si>
  <si>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</si>
  <si>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</si>
  <si>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</si>
  <si>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</si>
  <si>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</si>
  <si>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</si>
  <si>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</si>
  <si>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</si>
  <si>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</si>
  <si>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</si>
  <si>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</si>
  <si>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</si>
  <si>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</si>
  <si>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</si>
  <si>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</si>
  <si>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</si>
  <si>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</si>
  <si>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</si>
  <si>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</si>
  <si>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</si>
  <si>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</si>
  <si>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</si>
  <si>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</si>
  <si>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</si>
  <si>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</si>
  <si>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</si>
  <si>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</si>
  <si>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</si>
  <si>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</si>
  <si>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</si>
  <si>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</si>
  <si>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</si>
  <si>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</si>
  <si>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</si>
  <si>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</si>
  <si>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</si>
  <si>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</si>
  <si>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</si>
  <si>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</si>
  <si>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</si>
  <si>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</si>
  <si>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</si>
  <si>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</si>
  <si>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</si>
  <si>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</si>
  <si>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</si>
  <si>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</si>
  <si>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</si>
  <si>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</si>
  <si>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</si>
  <si>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</si>
  <si>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</si>
  <si>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</si>
  <si>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</si>
  <si>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</si>
  <si>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</si>
  <si>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</si>
  <si>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</si>
  <si>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</si>
  <si>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</si>
  <si>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</si>
  <si>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</si>
  <si>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</si>
  <si>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</si>
  <si>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</si>
  <si>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</si>
  <si>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</si>
  <si>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</si>
  <si>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</si>
  <si>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</si>
  <si>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</si>
  <si>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</si>
  <si>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</si>
  <si>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</si>
  <si>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</si>
  <si>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</si>
  <si>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</si>
  <si>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</si>
  <si>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</si>
  <si>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</si>
  <si>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</si>
  <si>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</si>
  <si>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</si>
  <si>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</si>
  <si>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</si>
  <si>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</si>
  <si>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</si>
  <si>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</si>
  <si>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</si>
  <si>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</si>
  <si>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</si>
  <si>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</si>
  <si>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</si>
  <si>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</si>
  <si>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</si>
  <si>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</si>
  <si>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</si>
  <si>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</si>
  <si>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</si>
  <si>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</si>
  <si>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</si>
  <si>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</si>
  <si>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</si>
  <si>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</si>
  <si>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</si>
  <si>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</si>
  <si>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</si>
  <si>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</si>
  <si>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</si>
  <si>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</si>
  <si>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</si>
  <si>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</si>
  <si>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</si>
  <si>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</si>
  <si>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</si>
  <si>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</si>
  <si>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</si>
  <si>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</si>
  <si>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</si>
  <si>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</si>
  <si>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</si>
  <si>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</si>
  <si>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</si>
  <si>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</si>
  <si>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</si>
  <si>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</si>
  <si>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</si>
  <si>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</si>
  <si>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</si>
  <si>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</si>
  <si>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</si>
  <si>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</si>
  <si>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</si>
  <si>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</si>
  <si>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</si>
  <si>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</si>
  <si>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</si>
  <si>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</si>
  <si>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</si>
  <si>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</si>
  <si>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</si>
  <si>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</si>
  <si>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</si>
  <si>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</si>
  <si>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</si>
  <si>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</si>
  <si>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</si>
  <si>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</si>
  <si>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</si>
  <si>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</si>
  <si>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</si>
  <si>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</si>
  <si>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</si>
  <si>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</si>
  <si>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</si>
  <si>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</si>
  <si>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</si>
  <si>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</si>
  <si>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</si>
  <si>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</si>
  <si>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</si>
  <si>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</si>
  <si>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</si>
  <si>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</si>
  <si>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</si>
  <si>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</si>
  <si>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</si>
  <si>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</si>
  <si>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</si>
  <si>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</si>
  <si>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</si>
  <si>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</si>
  <si>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</si>
  <si>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</si>
  <si>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</si>
  <si>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</si>
  <si>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</si>
  <si>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</si>
  <si>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</si>
  <si>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</si>
  <si>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</si>
  <si>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</si>
  <si>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</si>
  <si>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</si>
  <si>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</si>
  <si>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</si>
  <si>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</si>
  <si>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</si>
  <si>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</si>
  <si>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</si>
  <si>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</si>
  <si>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</si>
  <si>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</si>
  <si>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</si>
  <si>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</si>
  <si>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</si>
  <si>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</si>
  <si>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</si>
  <si>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</si>
  <si>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</si>
  <si>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</si>
  <si>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</si>
  <si>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</si>
  <si>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</si>
  <si>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</si>
  <si>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</si>
  <si>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</si>
  <si>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</si>
  <si>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</si>
  <si>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</si>
  <si>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</si>
  <si>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</si>
  <si>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</si>
  <si>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</si>
  <si>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</si>
  <si>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</si>
  <si>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</si>
  <si>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</si>
  <si>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</si>
  <si>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</si>
  <si>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</si>
  <si>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</si>
  <si>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</si>
  <si>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</si>
  <si>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</si>
  <si>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</si>
  <si>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</si>
  <si>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</si>
  <si>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</si>
  <si>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</si>
  <si>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</si>
  <si>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</si>
  <si>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</si>
  <si>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</si>
  <si>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</si>
  <si>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</si>
  <si>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</si>
  <si>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</si>
  <si>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</si>
  <si>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</si>
  <si>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</si>
  <si>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</si>
  <si>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</si>
  <si>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</si>
  <si>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</si>
  <si>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</si>
  <si>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</si>
  <si>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</si>
  <si>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</si>
  <si>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</si>
  <si>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</si>
  <si>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</si>
  <si>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</si>
  <si>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</si>
  <si>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</si>
  <si>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</si>
  <si>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</si>
  <si>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</si>
  <si>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</si>
  <si>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</si>
  <si>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</si>
  <si>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</si>
  <si>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</si>
  <si>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</si>
  <si>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</si>
  <si>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</si>
  <si>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</si>
  <si>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</si>
  <si>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</si>
  <si>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</si>
  <si>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</si>
  <si>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</si>
  <si>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</si>
  <si>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</si>
  <si>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</si>
  <si>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</si>
  <si>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</si>
  <si>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</si>
  <si>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</si>
  <si>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</si>
  <si>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</si>
  <si>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</si>
  <si>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</si>
  <si>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</si>
  <si>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</si>
  <si>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</si>
  <si>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</si>
  <si>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</si>
  <si>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</si>
  <si>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</si>
  <si>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</si>
  <si>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</si>
  <si>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</si>
  <si>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</si>
  <si>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</si>
  <si>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</si>
  <si>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</si>
  <si>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</si>
  <si>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</si>
  <si>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</si>
  <si>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</si>
  <si>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</si>
  <si>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</si>
  <si>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</si>
  <si>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</si>
  <si>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</si>
  <si>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</si>
  <si>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</si>
  <si>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</si>
  <si>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</si>
  <si>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</si>
  <si>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</si>
  <si>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</si>
  <si>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</si>
  <si>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</si>
  <si>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</si>
  <si>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</si>
  <si>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</si>
  <si>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</si>
  <si>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</si>
  <si>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</si>
  <si>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</si>
  <si>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</si>
  <si>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</si>
  <si>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</si>
  <si>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</si>
  <si>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</si>
  <si>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</si>
  <si>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</si>
  <si>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</si>
  <si>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</si>
  <si>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</si>
  <si>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</si>
  <si>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</si>
  <si>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</si>
  <si>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</si>
  <si>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</si>
  <si>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</si>
  <si>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</si>
  <si>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</si>
  <si>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</si>
  <si>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</si>
  <si>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</si>
  <si>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</si>
  <si>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</si>
  <si>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</si>
  <si>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</si>
  <si>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</si>
  <si>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</si>
  <si>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</si>
  <si>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</si>
  <si>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</si>
  <si>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</si>
  <si>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</si>
  <si>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</si>
  <si>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</si>
  <si>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</si>
  <si>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</si>
  <si>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</si>
  <si>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</si>
  <si>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</si>
  <si>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</si>
  <si>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</si>
  <si>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</si>
  <si>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</si>
  <si>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</si>
  <si>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</si>
  <si>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</si>
  <si>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</si>
  <si>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</si>
  <si>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</si>
  <si>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</si>
  <si>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</si>
  <si>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</si>
  <si>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</si>
  <si>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</si>
  <si>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</si>
  <si>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</si>
  <si>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</si>
  <si>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</si>
  <si>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</si>
  <si>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</si>
  <si>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</si>
  <si>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</si>
  <si>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</si>
  <si>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</si>
  <si>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</si>
  <si>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</si>
  <si>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</si>
  <si>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</si>
  <si>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</si>
  <si>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</si>
  <si>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</si>
  <si>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</si>
  <si>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</si>
  <si>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</si>
  <si>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</si>
  <si>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</si>
  <si>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</si>
  <si>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</si>
  <si>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</si>
  <si>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</si>
  <si>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</si>
  <si>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</si>
  <si>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</si>
  <si>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</si>
  <si>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</si>
  <si>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</si>
  <si>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</si>
  <si>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</si>
  <si>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</si>
  <si>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</si>
  <si>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</si>
  <si>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</si>
  <si>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</si>
  <si>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</si>
  <si>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</si>
  <si>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</si>
  <si>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</si>
  <si>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</si>
  <si>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</si>
  <si>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</si>
  <si>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</si>
  <si>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</si>
  <si>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</si>
  <si>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</si>
  <si>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</si>
  <si>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</si>
  <si>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</si>
  <si>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</si>
  <si>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</si>
  <si>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</si>
  <si>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</si>
  <si>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</si>
  <si>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</si>
  <si>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</si>
  <si>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</si>
  <si>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</si>
  <si>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</si>
  <si>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</si>
  <si>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</si>
  <si>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</si>
  <si>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</si>
  <si>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</si>
  <si>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</si>
  <si>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</si>
  <si>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</si>
  <si>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</si>
  <si>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</si>
  <si>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</si>
  <si>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</si>
  <si>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</si>
  <si>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</si>
  <si>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</si>
  <si>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</si>
  <si>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</si>
  <si>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</si>
  <si>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</si>
  <si>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</si>
  <si>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</si>
  <si>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</si>
  <si>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</si>
  <si>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</si>
  <si>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</si>
  <si>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</si>
  <si>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</si>
  <si>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</si>
  <si>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</si>
  <si>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</si>
  <si>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</si>
  <si>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</si>
  <si>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</si>
  <si>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</si>
  <si>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</si>
  <si>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</si>
  <si>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</si>
  <si>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</si>
  <si>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</si>
  <si>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</si>
  <si>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</si>
  <si>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</si>
  <si>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</si>
  <si>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</si>
  <si>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</si>
  <si>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</si>
  <si>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</si>
  <si>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</si>
  <si>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</si>
  <si>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</si>
  <si>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</si>
  <si>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</si>
  <si>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</si>
  <si>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</si>
  <si>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</si>
  <si>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</si>
  <si>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</si>
  <si>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</si>
  <si>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</si>
  <si>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</si>
  <si>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</si>
  <si>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</si>
  <si>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</si>
  <si>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</si>
  <si>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</si>
  <si>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</si>
  <si>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</si>
  <si>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</si>
  <si>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</si>
  <si>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</si>
  <si>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</si>
  <si>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</si>
  <si>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</si>
  <si>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</si>
  <si>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</si>
  <si>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</si>
  <si>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</si>
  <si>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</si>
  <si>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</si>
  <si>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</si>
  <si>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</si>
  <si>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</si>
  <si>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</si>
  <si>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</si>
  <si>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</si>
  <si>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</si>
  <si>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</si>
  <si>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</si>
  <si>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</si>
  <si>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</si>
  <si>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</si>
  <si>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</si>
  <si>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</si>
  <si>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</si>
  <si>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</si>
  <si>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</si>
  <si>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</si>
  <si>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</si>
  <si>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</si>
  <si>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</si>
  <si>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</si>
  <si>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</si>
  <si>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</si>
  <si>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</si>
  <si>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</si>
  <si>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</si>
  <si>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</si>
  <si>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</si>
  <si>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</si>
  <si>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</si>
  <si>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</si>
  <si>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</si>
  <si>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</si>
  <si>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</si>
  <si>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</si>
  <si>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</si>
  <si>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</si>
  <si>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</si>
  <si>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</si>
  <si>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</si>
  <si>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</si>
  <si>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</si>
  <si>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</si>
  <si>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</si>
  <si>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</si>
  <si>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</si>
  <si>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</si>
  <si>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</si>
  <si>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</si>
  <si>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</si>
  <si>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</si>
  <si>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</si>
  <si>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</si>
  <si>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</si>
  <si>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</si>
  <si>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</si>
  <si>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</si>
  <si>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</si>
  <si>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</si>
  <si>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</si>
  <si>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</si>
  <si>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</si>
  <si>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</si>
  <si>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</si>
  <si>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</si>
  <si>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</si>
  <si>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</si>
  <si>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</si>
  <si>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</si>
  <si>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</si>
  <si>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</si>
  <si>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</si>
  <si>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</si>
  <si>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</si>
  <si>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</si>
  <si>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</si>
  <si>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</si>
  <si>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</si>
  <si>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</si>
  <si>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</si>
  <si>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</si>
  <si>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</si>
  <si>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</si>
  <si>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</si>
  <si>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</si>
  <si>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</si>
  <si>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</si>
  <si>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</si>
  <si>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</si>
  <si>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</si>
  <si>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</si>
  <si>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</si>
  <si>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</si>
  <si>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</si>
  <si>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</si>
  <si>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</si>
  <si>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</si>
  <si>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</si>
  <si>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</si>
  <si>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</si>
  <si>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</si>
  <si>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</si>
  <si>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</si>
  <si>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</si>
  <si>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</si>
  <si>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</si>
  <si>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</si>
  <si>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</si>
  <si>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</si>
  <si>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</si>
  <si>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</si>
  <si>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</si>
  <si>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</si>
  <si>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</si>
  <si>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</si>
  <si>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</si>
  <si>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</si>
  <si>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</si>
  <si>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</si>
  <si>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</si>
  <si>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</si>
  <si>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</si>
  <si>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</si>
  <si>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</si>
  <si>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</si>
  <si>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</si>
  <si>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</si>
  <si>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</si>
  <si>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</si>
  <si>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</si>
  <si>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</si>
  <si>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</si>
  <si>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</si>
  <si>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</si>
  <si>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</si>
  <si>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</si>
  <si>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</si>
  <si>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</si>
  <si>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</si>
  <si>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</si>
  <si>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</si>
  <si>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</si>
  <si>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</si>
  <si>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</si>
  <si>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</si>
  <si>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</si>
  <si>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</si>
  <si>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</si>
  <si>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</si>
  <si>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</si>
  <si>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</si>
  <si>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</si>
  <si>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</si>
  <si>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</si>
  <si>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</si>
  <si>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</si>
  <si>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</si>
  <si>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</si>
  <si>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</si>
  <si>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</si>
  <si>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</si>
  <si>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</si>
  <si>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</si>
  <si>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</si>
  <si>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</si>
  <si>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</si>
  <si>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</si>
  <si>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</si>
  <si>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</si>
  <si>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</si>
  <si>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</si>
  <si>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</si>
  <si>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</si>
  <si>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</si>
  <si>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</si>
  <si>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</si>
  <si>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</si>
  <si>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</si>
  <si>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</si>
  <si>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</si>
  <si>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</si>
  <si>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</si>
  <si>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</si>
  <si>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</si>
  <si>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</si>
  <si>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</si>
  <si>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</si>
  <si>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</si>
  <si>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</si>
  <si>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</si>
  <si>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</si>
  <si>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</si>
  <si>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</si>
  <si>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</si>
  <si>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</si>
  <si>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</si>
  <si>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</si>
  <si>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</si>
  <si>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</si>
  <si>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</si>
  <si>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</si>
  <si>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</si>
  <si>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</si>
  <si>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</si>
  <si>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</si>
  <si>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</si>
  <si>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</si>
  <si>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</si>
  <si>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</si>
  <si>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</si>
  <si>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</si>
  <si>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</si>
  <si>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</si>
  <si>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</si>
  <si>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</si>
  <si>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</si>
  <si>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</si>
  <si>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</si>
  <si>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</si>
  <si>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</si>
  <si>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</si>
  <si>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</si>
  <si>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</si>
  <si>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</si>
  <si>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</si>
  <si>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</si>
  <si>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</si>
  <si>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</si>
  <si>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</si>
  <si>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</si>
  <si>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</si>
  <si>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</si>
  <si>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</si>
  <si>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</si>
  <si>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</si>
  <si>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</si>
  <si>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</si>
  <si>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</si>
  <si>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</si>
  <si>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</si>
  <si>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</si>
  <si>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</si>
  <si>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</si>
  <si>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</si>
  <si>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</si>
  <si>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</si>
  <si>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</si>
  <si>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</si>
  <si>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</si>
  <si>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</si>
  <si>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</si>
  <si>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</si>
  <si>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</si>
  <si>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</si>
  <si>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</si>
  <si>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</si>
  <si>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</si>
  <si>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</si>
  <si>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</si>
  <si>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</si>
  <si>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</si>
  <si>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</si>
  <si>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</si>
  <si>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</si>
  <si>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</si>
  <si>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</si>
  <si>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</si>
  <si>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</si>
  <si>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</si>
  <si>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</si>
  <si>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</si>
  <si>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</si>
  <si>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</si>
  <si>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</si>
  <si>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</si>
  <si>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</si>
  <si>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</si>
  <si>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</si>
  <si>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</si>
  <si>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</si>
  <si>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</si>
  <si>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</si>
  <si>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</si>
  <si>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</si>
  <si>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</si>
  <si>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</si>
  <si>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</si>
  <si>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</si>
  <si>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</si>
  <si>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</si>
  <si>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</si>
  <si>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</si>
  <si>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</si>
  <si>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</si>
  <si>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</si>
  <si>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</si>
  <si>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</si>
  <si>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</si>
  <si>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</si>
  <si>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</si>
  <si>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</si>
  <si>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</si>
  <si>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</si>
  <si>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</si>
  <si>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</si>
  <si>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</si>
  <si>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</si>
  <si>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</si>
  <si>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</si>
  <si>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</si>
  <si>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</si>
  <si>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</si>
  <si>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</si>
  <si>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</si>
  <si>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</si>
  <si>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</si>
  <si>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</si>
  <si>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</si>
  <si>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</si>
  <si>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</si>
  <si>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</si>
  <si>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</si>
  <si>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</si>
  <si>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</si>
  <si>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</si>
  <si>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</si>
  <si>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</si>
  <si>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</si>
  <si>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</si>
  <si>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</si>
  <si>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</si>
  <si>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</si>
  <si>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</si>
  <si>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</si>
  <si>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</si>
  <si>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</si>
  <si>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</si>
  <si>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</si>
  <si>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</si>
  <si>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</si>
  <si>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</si>
  <si>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</si>
  <si>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</si>
  <si>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</si>
  <si>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</si>
  <si>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</si>
  <si>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</si>
  <si>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</si>
  <si>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</si>
  <si>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</si>
  <si>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</si>
  <si>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</si>
  <si>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</si>
  <si>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</si>
  <si>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</si>
  <si>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</si>
  <si>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</si>
  <si>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</si>
  <si>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</si>
  <si>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</si>
  <si>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</si>
  <si>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</si>
  <si>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</si>
  <si>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</si>
  <si>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</si>
  <si>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</si>
  <si>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</si>
  <si>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</si>
  <si>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</si>
  <si>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</si>
  <si>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</si>
  <si>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</si>
  <si>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</si>
  <si>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</si>
  <si>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</si>
  <si>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</si>
  <si>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</si>
  <si>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</si>
  <si>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</si>
  <si>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</si>
  <si>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</si>
  <si>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</si>
  <si>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</si>
  <si>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</si>
  <si>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</si>
  <si>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</si>
  <si>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</si>
  <si>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</si>
  <si>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</si>
  <si>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</si>
  <si>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</si>
  <si>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</si>
  <si>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</si>
  <si>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</si>
  <si>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</si>
  <si>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</si>
  <si>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</si>
  <si>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</si>
  <si>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</si>
  <si>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</si>
  <si>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</si>
  <si>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</si>
  <si>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</si>
  <si>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</si>
  <si>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</si>
  <si>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</si>
  <si>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</si>
  <si>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</si>
  <si>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</si>
  <si>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</si>
  <si>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</si>
  <si>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</si>
  <si>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</si>
  <si>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</si>
  <si>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</si>
  <si>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</si>
  <si>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</si>
  <si>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</si>
  <si>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</si>
  <si>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</si>
  <si>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</si>
  <si>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</si>
  <si>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</si>
  <si>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</si>
  <si>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</si>
  <si>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</si>
  <si>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</si>
  <si>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</si>
  <si>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</si>
  <si>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</si>
  <si>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</si>
  <si>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</si>
  <si>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</si>
  <si>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</si>
  <si>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</si>
  <si>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</si>
  <si>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</si>
  <si>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</si>
  <si>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</si>
  <si>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</si>
  <si>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</si>
  <si>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</si>
  <si>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</si>
  <si>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</si>
  <si>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</si>
  <si>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</si>
  <si>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</si>
  <si>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</si>
  <si>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</si>
  <si>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</si>
  <si>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</si>
  <si>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</si>
  <si>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</si>
  <si>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</si>
  <si>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</si>
  <si>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</si>
  <si>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</si>
  <si>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</si>
  <si>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</si>
  <si>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</si>
  <si>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</si>
  <si>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</si>
  <si>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</si>
  <si>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</si>
  <si>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</si>
  <si>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</si>
  <si>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</si>
  <si>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</si>
  <si>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</si>
  <si>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</si>
  <si>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</si>
  <si>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</si>
  <si>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</si>
  <si>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</si>
  <si>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</si>
  <si>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</si>
  <si>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</si>
  <si>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</si>
  <si>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</si>
  <si>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</si>
  <si>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</si>
  <si>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</si>
  <si>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</si>
  <si>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</si>
  <si>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</si>
  <si>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</si>
  <si>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</si>
  <si>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</si>
  <si>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</si>
  <si>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</si>
  <si>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</si>
  <si>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</si>
  <si>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</si>
  <si>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</si>
  <si>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</si>
  <si>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</si>
  <si>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</si>
  <si>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</si>
  <si>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</si>
  <si>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</si>
  <si>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</si>
  <si>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</si>
  <si>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</si>
  <si>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</si>
  <si>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</si>
  <si>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</si>
  <si>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</si>
  <si>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</si>
  <si>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</si>
  <si>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</si>
  <si>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</si>
  <si>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</si>
  <si>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</si>
  <si>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</si>
  <si>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</si>
  <si>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</si>
  <si>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</si>
  <si>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</si>
  <si>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</si>
  <si>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</si>
  <si>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</si>
  <si>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</si>
  <si>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</si>
  <si>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</si>
  <si>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</si>
  <si>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</si>
  <si>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</si>
  <si>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</si>
  <si>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</si>
  <si>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</si>
  <si>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</si>
  <si>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</si>
  <si>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</si>
  <si>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</si>
  <si>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</si>
  <si>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</si>
  <si>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</si>
  <si>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</si>
  <si>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</si>
  <si>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</si>
  <si>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</si>
  <si>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</si>
  <si>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</si>
  <si>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</si>
  <si>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</si>
  <si>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</si>
  <si>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</si>
  <si>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</si>
  <si>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</si>
  <si>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</si>
  <si>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</si>
  <si>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</si>
  <si>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</si>
  <si>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</si>
  <si>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</si>
  <si>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</si>
  <si>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</si>
  <si>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</si>
  <si>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</si>
  <si>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</si>
  <si>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</si>
  <si>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</si>
  <si>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</si>
  <si>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</si>
  <si>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</si>
  <si>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</si>
  <si>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</si>
  <si>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</si>
  <si>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</si>
  <si>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</si>
  <si>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</si>
  <si>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</si>
  <si>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</si>
  <si>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</si>
  <si>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</si>
  <si>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</si>
  <si>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</si>
  <si>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</si>
  <si>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</si>
  <si>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</si>
  <si>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</si>
  <si>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</si>
  <si>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</si>
  <si>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</si>
  <si>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</si>
  <si>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</si>
  <si>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</si>
  <si>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</si>
  <si>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</si>
  <si>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</si>
  <si>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</si>
  <si>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</si>
  <si>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</si>
  <si>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</si>
  <si>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</si>
  <si>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</si>
  <si>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</si>
  <si>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</si>
  <si>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</si>
  <si>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</si>
  <si>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</si>
  <si>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</si>
  <si>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</si>
  <si>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</si>
  <si>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</si>
  <si>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</si>
  <si>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</si>
  <si>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</si>
  <si>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</si>
  <si>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</si>
  <si>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</si>
  <si>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</si>
  <si>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</si>
  <si>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</si>
  <si>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</si>
  <si>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</si>
  <si>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</si>
  <si>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</si>
  <si>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</si>
  <si>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</si>
  <si>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</si>
  <si>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</si>
  <si>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</si>
  <si>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</si>
  <si>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</si>
  <si>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</si>
  <si>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</si>
  <si>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</si>
  <si>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</si>
  <si>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</si>
  <si>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</si>
  <si>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</si>
  <si>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</si>
  <si>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</si>
  <si>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</si>
  <si>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</si>
  <si>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</si>
  <si>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</si>
  <si>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</si>
  <si>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</si>
  <si>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</si>
  <si>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</si>
  <si>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</si>
  <si>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</si>
  <si>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</si>
  <si>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</si>
  <si>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</si>
  <si>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</si>
  <si>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</si>
  <si>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</si>
  <si>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</si>
  <si>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</si>
  <si>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</si>
  <si>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</si>
  <si>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</si>
  <si>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</si>
  <si>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</si>
  <si>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</si>
  <si>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</si>
  <si>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</si>
  <si>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</si>
  <si>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</si>
  <si>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</si>
  <si>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</si>
  <si>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</si>
  <si>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</si>
  <si>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</si>
  <si>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</si>
  <si>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</si>
  <si>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</si>
  <si>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</si>
  <si>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</si>
  <si>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</si>
  <si>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</si>
  <si>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</si>
  <si>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</si>
  <si>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</si>
  <si>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</si>
  <si>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</si>
  <si>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</si>
  <si>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</si>
  <si>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</si>
  <si>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</si>
  <si>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</si>
  <si>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</si>
  <si>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</si>
  <si>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</si>
  <si>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</si>
  <si>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</si>
  <si>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</si>
  <si>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</si>
  <si>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</si>
  <si>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</si>
  <si>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</si>
  <si>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</si>
  <si>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</si>
  <si>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</si>
  <si>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</si>
  <si>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</si>
  <si>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</si>
  <si>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</si>
  <si>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</si>
  <si>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</si>
  <si>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</si>
  <si>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</si>
  <si>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</si>
  <si>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</si>
  <si>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</si>
  <si>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</si>
  <si>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</si>
  <si>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</si>
  <si>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</si>
  <si>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</si>
  <si>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</si>
  <si>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</si>
  <si>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</si>
  <si>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</si>
  <si>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</si>
  <si>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</si>
  <si>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</si>
  <si>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</si>
  <si>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</si>
  <si>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</si>
  <si>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</si>
  <si>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</si>
  <si>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</si>
  <si>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</si>
  <si>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</si>
  <si>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</si>
  <si>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</si>
  <si>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</si>
  <si>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</si>
  <si>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</si>
  <si>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</si>
  <si>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</si>
  <si>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</si>
  <si>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</si>
  <si>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</si>
  <si>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</si>
  <si>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</si>
  <si>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</si>
  <si>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</si>
  <si>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</si>
  <si>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</si>
  <si>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</si>
  <si>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</si>
  <si>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</si>
  <si>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</si>
  <si>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</si>
  <si>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</si>
  <si>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</si>
  <si>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</si>
  <si>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</si>
  <si>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</si>
  <si>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</si>
  <si>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</si>
  <si>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</si>
  <si>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</si>
  <si>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</si>
  <si>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</si>
  <si>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</si>
  <si>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</si>
  <si>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</si>
  <si>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</si>
  <si>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</si>
  <si>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</si>
  <si>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</si>
  <si>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</si>
  <si>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</si>
  <si>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</si>
  <si>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</si>
  <si>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</si>
  <si>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</si>
  <si>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</si>
  <si>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</si>
  <si>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</si>
  <si>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</si>
  <si>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</si>
  <si>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</si>
  <si>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</si>
  <si>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</si>
  <si>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</si>
  <si>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</si>
  <si>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</si>
  <si>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</si>
  <si>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</si>
  <si>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</si>
  <si>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</si>
  <si>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</si>
  <si>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</si>
  <si>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</si>
  <si>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</si>
  <si>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</si>
  <si>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</si>
  <si>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</si>
  <si>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</si>
  <si>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</si>
  <si>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</si>
  <si>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</si>
  <si>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</si>
  <si>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</si>
  <si>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</si>
  <si>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</si>
  <si>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</si>
  <si>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</si>
  <si>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</si>
  <si>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</si>
  <si>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</si>
  <si>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</si>
  <si>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</si>
  <si>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</si>
  <si>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</si>
  <si>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</si>
  <si>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</si>
  <si>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</si>
  <si>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</si>
  <si>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</si>
  <si>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</si>
  <si>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</si>
  <si>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</si>
  <si>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</si>
  <si>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</si>
  <si>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</si>
  <si>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</si>
  <si>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</si>
  <si>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</si>
  <si>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</si>
  <si>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</si>
  <si>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</si>
  <si>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</si>
  <si>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</si>
  <si>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</si>
  <si>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</si>
  <si>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</si>
  <si>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</si>
  <si>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</si>
  <si>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</si>
  <si>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</si>
  <si>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</si>
  <si>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</si>
  <si>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</si>
  <si>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</si>
  <si>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</si>
  <si>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</si>
  <si>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</si>
  <si>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</si>
  <si>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</si>
  <si>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</si>
  <si>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</si>
  <si>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</si>
  <si>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</si>
  <si>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</si>
  <si>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</si>
  <si>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</si>
  <si>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</si>
  <si>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</si>
  <si>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</si>
  <si>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</si>
  <si>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</si>
  <si>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</si>
  <si>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</si>
  <si>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</si>
  <si>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</si>
  <si>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</si>
  <si>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</si>
  <si>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</si>
  <si>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</si>
  <si>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</si>
  <si>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</si>
  <si>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</si>
  <si>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</si>
  <si>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</si>
  <si>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</si>
  <si>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</si>
  <si>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</si>
  <si>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</si>
  <si>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</si>
  <si>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</si>
  <si>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</si>
  <si>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</si>
  <si>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</si>
  <si>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</si>
  <si>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</si>
  <si>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</si>
  <si>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</si>
  <si>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</si>
  <si>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</si>
  <si>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</si>
  <si>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</si>
  <si>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</si>
  <si>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</si>
  <si>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</si>
  <si>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</si>
  <si>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</si>
  <si>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</si>
  <si>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</si>
  <si>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</si>
  <si>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</si>
  <si>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</si>
  <si>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</si>
  <si>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</si>
  <si>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</si>
  <si>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</si>
  <si>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</si>
  <si>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</si>
  <si>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</si>
  <si>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</si>
  <si>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</si>
  <si>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</si>
  <si>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</si>
  <si>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</si>
  <si>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</si>
  <si>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</si>
  <si>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</si>
  <si>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</si>
  <si>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</si>
  <si>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</si>
  <si>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</si>
  <si>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</si>
  <si>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</si>
  <si>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</si>
  <si>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</si>
  <si>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</si>
  <si>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</si>
  <si>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</si>
  <si>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</si>
  <si>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</si>
  <si>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</si>
  <si>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</si>
  <si>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</si>
  <si>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</si>
  <si>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</si>
  <si>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</si>
  <si>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</si>
  <si>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</si>
  <si>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</si>
  <si>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</si>
  <si>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</si>
  <si>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</si>
  <si>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</si>
  <si>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</si>
  <si>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</si>
  <si>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</si>
  <si>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</si>
  <si>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</si>
  <si>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</si>
  <si>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</si>
  <si>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</si>
  <si>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</si>
  <si>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</si>
  <si>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</si>
  <si>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</si>
  <si>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</si>
  <si>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</si>
  <si>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</si>
  <si>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</si>
  <si>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</si>
  <si>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</si>
  <si>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</si>
  <si>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</si>
  <si>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</si>
  <si>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</si>
  <si>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</si>
  <si>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</si>
  <si>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</si>
  <si>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</si>
  <si>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</si>
  <si>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</si>
  <si>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</si>
  <si>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</si>
  <si>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</si>
  <si>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</si>
  <si>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</si>
  <si>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</si>
  <si>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</si>
  <si>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</si>
  <si>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</si>
  <si>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</si>
  <si>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</si>
  <si>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</si>
  <si>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</si>
  <si>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</si>
  <si>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</si>
  <si>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</si>
  <si>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</si>
  <si>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</si>
  <si>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</si>
  <si>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</si>
  <si>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</si>
  <si>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</si>
  <si>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</si>
  <si>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</si>
  <si>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</si>
  <si>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</si>
  <si>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</si>
  <si>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</si>
  <si>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</si>
  <si>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</si>
  <si>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</si>
  <si>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</si>
  <si>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</si>
  <si>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</si>
  <si>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</si>
  <si>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</si>
  <si>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</si>
  <si>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</si>
  <si>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</si>
  <si>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</si>
  <si>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</si>
  <si>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</si>
  <si>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</si>
  <si>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</si>
  <si>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</si>
  <si>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</si>
  <si>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</si>
  <si>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</si>
  <si>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</si>
  <si>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</si>
  <si>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</si>
  <si>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</si>
  <si>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</si>
  <si>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</si>
  <si>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</si>
  <si>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</si>
  <si>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</si>
  <si>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</si>
  <si>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</si>
  <si>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</si>
  <si>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</si>
  <si>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</si>
  <si>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</si>
  <si>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</si>
  <si>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</si>
  <si>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</si>
  <si>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</si>
  <si>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</si>
  <si>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</si>
  <si>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</si>
  <si>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</si>
  <si>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</si>
  <si>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</si>
  <si>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</si>
  <si>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</si>
  <si>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</si>
  <si>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</si>
  <si>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</si>
  <si>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</si>
  <si>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</si>
  <si>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</si>
  <si>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</si>
  <si>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</si>
  <si>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</si>
  <si>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</si>
  <si>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</si>
  <si>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</si>
  <si>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</si>
  <si>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</si>
  <si>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</si>
  <si>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</si>
  <si>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</si>
  <si>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</si>
  <si>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</si>
  <si>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</si>
  <si>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</si>
  <si>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</si>
  <si>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</si>
  <si>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</si>
  <si>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</si>
  <si>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</si>
  <si>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</si>
  <si>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</si>
  <si>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</si>
  <si>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</si>
  <si>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</si>
  <si>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</si>
  <si>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</si>
  <si>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</si>
  <si>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</si>
  <si>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</si>
  <si>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</si>
  <si>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</si>
  <si>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</si>
  <si>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</si>
  <si>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</si>
  <si>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</si>
  <si>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</si>
  <si>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</si>
  <si>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</si>
  <si>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</si>
  <si>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</si>
  <si>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</si>
  <si>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</si>
  <si>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</si>
  <si>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</si>
  <si>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</si>
  <si>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</si>
  <si>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</si>
  <si>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</si>
  <si>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</si>
  <si>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</si>
  <si>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</si>
  <si>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</si>
  <si>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</si>
  <si>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</si>
  <si>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</si>
  <si>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</si>
  <si>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</si>
  <si>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</si>
  <si>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</si>
  <si>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</si>
  <si>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</si>
  <si>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</si>
  <si>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</si>
  <si>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</si>
  <si>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</si>
  <si>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</si>
  <si>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</si>
  <si>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</si>
  <si>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</si>
  <si>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</si>
  <si>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</si>
  <si>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</si>
  <si>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</si>
  <si>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</si>
  <si>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</si>
  <si>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</si>
  <si>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</si>
  <si>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</si>
  <si>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</si>
  <si>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</si>
  <si>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</si>
  <si>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</si>
  <si>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</si>
  <si>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</si>
  <si>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</si>
  <si>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</si>
  <si>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</si>
  <si>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</si>
  <si>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</si>
  <si>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</si>
  <si>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</si>
  <si>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</si>
  <si>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</si>
  <si>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</si>
  <si>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</si>
  <si>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</si>
  <si>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</si>
  <si>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</si>
  <si>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</si>
  <si>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</si>
  <si>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</si>
  <si>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</si>
  <si>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</si>
  <si>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</si>
  <si>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</si>
  <si>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</si>
  <si>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</si>
  <si>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</si>
  <si>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</si>
  <si>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</si>
  <si>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</si>
  <si>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</si>
  <si>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</si>
  <si>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</si>
  <si>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</si>
  <si>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</si>
  <si>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</si>
  <si>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</si>
  <si>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</si>
  <si>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</si>
  <si>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</si>
  <si>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</si>
  <si>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</si>
  <si>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</si>
  <si>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</si>
  <si>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</si>
  <si>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</si>
  <si>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</si>
  <si>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</si>
  <si>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</si>
  <si>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</si>
  <si>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</si>
  <si>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</si>
  <si>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</si>
  <si>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</si>
  <si>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</si>
  <si>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</si>
  <si>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</si>
  <si>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</si>
  <si>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</si>
  <si>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</si>
  <si>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</si>
  <si>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</si>
  <si>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</si>
  <si>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</si>
  <si>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</si>
  <si>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</si>
  <si>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</si>
  <si>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</si>
  <si>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</si>
  <si>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</si>
  <si>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</si>
  <si>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</si>
  <si>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</si>
  <si>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</si>
  <si>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</si>
  <si>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</si>
  <si>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</si>
  <si>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</si>
  <si>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</si>
  <si>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</si>
  <si>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</si>
  <si>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</si>
  <si>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</si>
  <si>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</si>
  <si>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</si>
  <si>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</si>
  <si>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</si>
  <si>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</si>
  <si>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</si>
  <si>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</si>
  <si>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</si>
  <si>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</si>
  <si>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</si>
  <si>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</si>
  <si>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</si>
  <si>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</si>
  <si>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</si>
  <si>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</si>
  <si>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</si>
  <si>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</si>
  <si>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</si>
  <si>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</si>
  <si>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</si>
  <si>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</si>
  <si>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</si>
  <si>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</si>
  <si>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</si>
  <si>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</si>
  <si>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</si>
  <si>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</si>
  <si>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</si>
  <si>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</si>
  <si>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</si>
  <si>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</si>
  <si>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</si>
  <si>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</si>
  <si>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</si>
  <si>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</si>
  <si>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</si>
  <si>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</si>
  <si>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</si>
  <si>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</si>
  <si>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</si>
  <si>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</si>
  <si>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</si>
  <si>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</si>
  <si>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</si>
  <si>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</si>
  <si>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</si>
  <si>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</si>
  <si>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</si>
  <si>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</si>
  <si>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</si>
  <si>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</si>
  <si>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</si>
  <si>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</si>
  <si>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</si>
  <si>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</si>
  <si>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</si>
  <si>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</si>
  <si>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</si>
  <si>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</si>
  <si>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</si>
  <si>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</si>
  <si>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</si>
  <si>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</si>
  <si>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</si>
  <si>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</si>
  <si>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</si>
  <si>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</si>
  <si>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</si>
  <si>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</si>
  <si>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</si>
  <si>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</si>
  <si>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</si>
  <si>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</si>
  <si>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</si>
  <si>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</si>
  <si>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</si>
  <si>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</si>
  <si>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</si>
  <si>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</si>
  <si>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</si>
  <si>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</si>
  <si>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</si>
  <si>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</si>
  <si>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</si>
  <si>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</si>
  <si>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</si>
  <si>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</si>
  <si>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</si>
  <si>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</si>
  <si>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</si>
  <si>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</si>
  <si>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</si>
  <si>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</si>
  <si>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</si>
  <si>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</si>
  <si>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</si>
  <si>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</si>
  <si>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</si>
  <si>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</si>
  <si>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</si>
  <si>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</si>
  <si>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</si>
  <si>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</si>
  <si>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</si>
  <si>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</si>
  <si>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</si>
  <si>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</si>
  <si>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</si>
  <si>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</si>
  <si>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</si>
  <si>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</si>
  <si>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</si>
  <si>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</si>
  <si>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</si>
  <si>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</si>
  <si>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</si>
  <si>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</si>
  <si>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</si>
  <si>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</si>
  <si>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</si>
  <si>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</si>
  <si>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</si>
  <si>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</si>
  <si>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</si>
  <si>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</si>
  <si>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</si>
  <si>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</si>
  <si>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</si>
  <si>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</si>
  <si>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</si>
  <si>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</si>
  <si>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</si>
  <si>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</si>
  <si>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</si>
  <si>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</si>
  <si>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</si>
  <si>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</si>
  <si>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</si>
  <si>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</si>
  <si>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</si>
  <si>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</si>
  <si>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</si>
  <si>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</si>
  <si>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</si>
  <si>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</si>
  <si>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</si>
  <si>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</si>
  <si>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</si>
  <si>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</si>
  <si>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</si>
  <si>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</si>
  <si>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</si>
  <si>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</si>
  <si>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</si>
  <si>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</si>
  <si>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</si>
  <si>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</si>
  <si>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</si>
  <si>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</si>
  <si>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</si>
  <si>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</si>
  <si>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</si>
  <si>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</si>
  <si>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</si>
  <si>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</si>
  <si>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</si>
  <si>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</si>
  <si>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</si>
  <si>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</si>
  <si>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</si>
  <si>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</si>
  <si>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</si>
  <si>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</si>
  <si>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</si>
  <si>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</si>
  <si>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</si>
  <si>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</si>
  <si>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</si>
  <si>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</si>
  <si>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</si>
  <si>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</si>
  <si>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</si>
  <si>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</si>
  <si>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</si>
  <si>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</si>
  <si>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</si>
  <si>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</si>
  <si>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</si>
  <si>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</si>
  <si>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</si>
  <si>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</si>
  <si>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</si>
  <si>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</si>
  <si>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</si>
  <si>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</si>
  <si>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</si>
  <si>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</si>
  <si>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</si>
  <si>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</si>
  <si>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</si>
  <si>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</si>
  <si>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</si>
  <si>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</si>
  <si>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</si>
  <si>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</si>
  <si>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</si>
  <si>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</si>
  <si>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</si>
  <si>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</si>
  <si>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</si>
  <si>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</si>
  <si>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</si>
  <si>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</si>
  <si>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</si>
  <si>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</si>
  <si>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</si>
  <si>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</si>
  <si>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</si>
  <si>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</si>
  <si>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</si>
  <si>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</si>
  <si>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</si>
  <si>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</si>
  <si>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</si>
  <si>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</si>
  <si>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</si>
  <si>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</si>
  <si>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</si>
  <si>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</si>
  <si>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</si>
  <si>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</si>
  <si>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</si>
  <si>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</si>
  <si>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</si>
  <si>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</si>
  <si>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</si>
  <si>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</si>
  <si>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</si>
  <si>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</si>
  <si>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</si>
  <si>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</si>
  <si>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</si>
  <si>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</si>
  <si>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</si>
  <si>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</si>
  <si>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</si>
  <si>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</si>
  <si>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</si>
  <si>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</si>
  <si>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</si>
  <si>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</si>
  <si>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</si>
  <si>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</si>
  <si>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</si>
  <si>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</si>
  <si>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</si>
  <si>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</si>
  <si>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</si>
  <si>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</si>
  <si>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</si>
  <si>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</si>
  <si>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</si>
  <si>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</si>
  <si>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</si>
  <si>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</si>
  <si>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</si>
  <si>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</si>
  <si>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</si>
  <si>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</si>
  <si>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</si>
  <si>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</si>
  <si>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</si>
  <si>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</si>
  <si>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</si>
  <si>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</si>
  <si>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</si>
  <si>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</si>
  <si>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</si>
  <si>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</si>
  <si>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</si>
  <si>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</si>
  <si>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</si>
  <si>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</si>
  <si>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</si>
  <si>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</si>
  <si>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</si>
  <si>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</si>
  <si>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</si>
  <si>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</si>
  <si>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</si>
  <si>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</si>
  <si>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</si>
  <si>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</si>
  <si>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</si>
  <si>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</si>
  <si>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</si>
  <si>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</si>
  <si>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</si>
  <si>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</si>
  <si>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</si>
  <si>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</si>
  <si>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</si>
  <si>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</si>
  <si>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</si>
  <si>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</si>
  <si>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</si>
  <si>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</si>
  <si>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</si>
  <si>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</si>
  <si>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</si>
  <si>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</si>
  <si>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</si>
  <si>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</si>
  <si>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</si>
  <si>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</si>
  <si>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</si>
  <si>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</si>
  <si>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</si>
  <si>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</si>
  <si>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</si>
  <si>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</si>
  <si>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</si>
  <si>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</si>
  <si>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</si>
  <si>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</si>
  <si>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</si>
  <si>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</si>
  <si>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</si>
  <si>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</si>
  <si>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</si>
  <si>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</si>
  <si>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</si>
  <si>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</si>
  <si>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</si>
  <si>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</si>
  <si>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</si>
  <si>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</si>
  <si>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</si>
  <si>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</si>
  <si>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</si>
  <si>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</si>
  <si>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</si>
  <si>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</si>
  <si>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</si>
  <si>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</si>
  <si>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</si>
  <si>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</si>
  <si>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</si>
  <si>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</si>
  <si>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</si>
  <si>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</si>
  <si>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</si>
  <si>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</si>
  <si>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</si>
  <si>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</si>
  <si>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</si>
  <si>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</si>
  <si>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</si>
  <si>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</si>
  <si>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</si>
  <si>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</si>
  <si>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</si>
  <si>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</si>
  <si>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</si>
  <si>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</si>
  <si>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</si>
  <si>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</si>
  <si>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</si>
  <si>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</si>
  <si>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</si>
  <si>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</si>
  <si>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</si>
  <si>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</si>
  <si>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</si>
  <si>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</si>
  <si>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</si>
  <si>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</si>
  <si>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</si>
  <si>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</si>
  <si>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</si>
  <si>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</si>
  <si>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</si>
  <si>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</si>
  <si>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</si>
  <si>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</si>
  <si>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</si>
  <si>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</si>
  <si>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</si>
  <si>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</si>
  <si>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</si>
  <si>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</si>
  <si>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</si>
  <si>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</si>
  <si>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</si>
  <si>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</si>
  <si>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</si>
  <si>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</si>
  <si>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</si>
  <si>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</si>
  <si>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</si>
  <si>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</si>
  <si>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</si>
  <si>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</si>
  <si>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</si>
  <si>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</si>
  <si>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</si>
  <si>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</si>
  <si>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</si>
  <si>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</si>
  <si>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</si>
  <si>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</si>
  <si>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</si>
  <si>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</si>
  <si>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</si>
  <si>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</si>
  <si>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</si>
  <si>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</si>
  <si>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</si>
  <si>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</si>
  <si>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</si>
  <si>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</si>
  <si>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</si>
  <si>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</si>
  <si>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</si>
  <si>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</si>
  <si>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</si>
  <si>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</si>
  <si>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</si>
  <si>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</si>
  <si>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</si>
  <si>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</si>
  <si>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</si>
  <si>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</si>
  <si>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</si>
  <si>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</si>
  <si>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</si>
  <si>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</si>
  <si>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</si>
  <si>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</si>
  <si>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</si>
  <si>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</si>
  <si>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</si>
  <si>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</si>
  <si>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</si>
  <si>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</si>
  <si>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</si>
  <si>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</si>
  <si>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</si>
  <si>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</si>
  <si>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</si>
  <si>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</si>
  <si>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</si>
  <si>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</si>
  <si>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</si>
  <si>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</si>
  <si>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</si>
  <si>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</si>
  <si>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</si>
  <si>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</si>
  <si>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</si>
  <si>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</si>
  <si>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</si>
  <si>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</si>
  <si>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</si>
  <si>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</si>
  <si>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</si>
  <si>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</si>
  <si>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</si>
  <si>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</si>
  <si>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</si>
  <si>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</si>
  <si>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</si>
  <si>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</si>
  <si>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</si>
  <si>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</si>
  <si>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</si>
  <si>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</si>
  <si>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</si>
  <si>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</si>
  <si>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</si>
  <si>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</si>
  <si>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</si>
  <si>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</si>
  <si>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</si>
  <si>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</si>
  <si>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</si>
  <si>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</si>
  <si>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</si>
  <si>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</si>
  <si>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</si>
  <si>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</si>
  <si>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</si>
  <si>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</si>
  <si>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</si>
  <si>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</si>
  <si>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</si>
  <si>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</si>
  <si>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</si>
  <si>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</si>
  <si>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</si>
  <si>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</si>
  <si>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</si>
  <si>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</si>
  <si>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</si>
  <si>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</si>
  <si>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</si>
  <si>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</si>
  <si>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</si>
  <si>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</si>
  <si>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</si>
  <si>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</si>
  <si>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</si>
  <si>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</si>
  <si>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</si>
  <si>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</si>
  <si>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</si>
  <si>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</si>
  <si>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</si>
  <si>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</si>
  <si>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</si>
  <si>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</si>
  <si>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</si>
  <si>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</si>
  <si>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</si>
  <si>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</si>
  <si>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</si>
  <si>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</si>
  <si>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</si>
  <si>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</si>
  <si>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</si>
  <si>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</si>
  <si>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</si>
  <si>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</si>
  <si>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</si>
  <si>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</si>
  <si>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</si>
  <si>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</si>
  <si>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</si>
  <si>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</si>
  <si>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</si>
  <si>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</si>
  <si>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</si>
  <si>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</si>
  <si>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</si>
  <si>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</si>
  <si>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</si>
  <si>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</si>
  <si>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</si>
  <si>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</si>
  <si>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</si>
  <si>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</si>
  <si>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</si>
  <si>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</si>
  <si>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</si>
  <si>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</si>
  <si>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</si>
  <si>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</si>
  <si>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</si>
  <si>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</si>
  <si>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</si>
  <si>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</si>
  <si>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</si>
  <si>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</si>
  <si>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</si>
  <si>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</si>
  <si>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</si>
  <si>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</si>
  <si>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</si>
  <si>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</si>
  <si>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</si>
  <si>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</si>
  <si>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</si>
  <si>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</si>
  <si>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</si>
  <si>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</si>
  <si>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</si>
  <si>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</si>
  <si>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</si>
  <si>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</si>
  <si>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</si>
  <si>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</si>
  <si>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</si>
  <si>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</si>
  <si>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</si>
  <si>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</si>
  <si>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</si>
  <si>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</si>
  <si>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</si>
  <si>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</si>
  <si>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</si>
  <si>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</si>
  <si>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</si>
  <si>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</si>
  <si>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</si>
  <si>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</si>
  <si>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</si>
  <si>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</si>
  <si>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</si>
  <si>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</si>
  <si>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</si>
  <si>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</si>
  <si>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</si>
  <si>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</si>
  <si>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</si>
  <si>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</si>
  <si>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</si>
  <si>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</si>
  <si>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</si>
  <si>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</si>
  <si>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</si>
  <si>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</si>
  <si>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</si>
  <si>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</si>
  <si>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</si>
  <si>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</si>
  <si>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</si>
  <si>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</si>
  <si>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</si>
  <si>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</si>
  <si>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</si>
  <si>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</si>
  <si>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</si>
  <si>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</si>
  <si>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</si>
  <si>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</si>
  <si>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</si>
  <si>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</si>
  <si>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</si>
  <si>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</si>
  <si>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</si>
  <si>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</si>
  <si>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</si>
  <si>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</si>
  <si>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</si>
  <si>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</si>
  <si>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</si>
  <si>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</si>
  <si>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</si>
  <si>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</si>
  <si>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</si>
  <si>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</si>
  <si>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</si>
  <si>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</si>
  <si>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</si>
  <si>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</si>
  <si>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</si>
  <si>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</si>
  <si>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</si>
  <si>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</si>
  <si>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</si>
  <si>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</si>
  <si>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</si>
  <si>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</si>
  <si>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</si>
  <si>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</si>
  <si>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</si>
  <si>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</si>
  <si>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</si>
  <si>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</si>
  <si>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</si>
  <si>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</si>
  <si>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</si>
  <si>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</si>
  <si>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</si>
  <si>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</si>
  <si>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</si>
  <si>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</si>
  <si>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</si>
  <si>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</si>
  <si>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</si>
  <si>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</si>
  <si>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</si>
  <si>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</si>
  <si>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</si>
  <si>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</si>
  <si>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</si>
  <si>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</si>
  <si>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</si>
  <si>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</si>
  <si>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</si>
  <si>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</si>
  <si>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</si>
  <si>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</si>
  <si>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</si>
  <si>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</si>
  <si>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</si>
  <si>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</si>
  <si>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</si>
  <si>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</si>
  <si>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</si>
  <si>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</si>
  <si>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</si>
  <si>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</si>
  <si>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</si>
  <si>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</si>
  <si>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</si>
  <si>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</si>
  <si>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</si>
  <si>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</si>
  <si>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</si>
  <si>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</si>
  <si>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</si>
  <si>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</si>
  <si>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</si>
  <si>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</si>
  <si>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</si>
  <si>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</si>
  <si>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</si>
  <si>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</si>
  <si>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</si>
  <si>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</si>
  <si>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</si>
  <si>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</si>
  <si>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</si>
  <si>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</si>
  <si>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</si>
  <si>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</si>
  <si>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</si>
  <si>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</si>
  <si>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</si>
  <si>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</si>
  <si>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</si>
  <si>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</si>
  <si>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</si>
  <si>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</si>
  <si>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</si>
  <si>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</si>
  <si>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</si>
  <si>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</si>
  <si>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</si>
  <si>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</si>
  <si>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</si>
  <si>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</si>
  <si>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</si>
  <si>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</si>
  <si>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</si>
  <si>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</si>
  <si>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</si>
  <si>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</si>
  <si>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</si>
  <si>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</si>
  <si>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</si>
  <si>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</si>
  <si>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</si>
  <si>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</si>
  <si>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</si>
  <si>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</si>
  <si>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</si>
  <si>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</si>
  <si>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</si>
  <si>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</si>
  <si>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</si>
  <si>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</si>
  <si>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</si>
  <si>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</si>
  <si>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</si>
  <si>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</si>
  <si>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</si>
  <si>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</si>
  <si>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</si>
  <si>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</si>
  <si>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</si>
  <si>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</si>
  <si>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</si>
  <si>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</si>
  <si>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</si>
  <si>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</si>
  <si>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</si>
  <si>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</si>
  <si>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</si>
  <si>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</si>
  <si>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</si>
  <si>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</si>
  <si>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</si>
  <si>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</si>
  <si>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</si>
  <si>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</si>
  <si>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</si>
  <si>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</si>
  <si>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</si>
  <si>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</si>
  <si>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</si>
  <si>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</si>
  <si>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</si>
  <si>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</si>
  <si>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</si>
  <si>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</si>
  <si>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</si>
  <si>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</si>
  <si>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</si>
  <si>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</si>
  <si>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</si>
  <si>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</si>
  <si>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</si>
  <si>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</si>
  <si>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</si>
  <si>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</si>
  <si>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</si>
  <si>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</si>
  <si>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</si>
  <si>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</si>
  <si>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</si>
  <si>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</si>
  <si>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</si>
  <si>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</si>
  <si>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</si>
  <si>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</si>
  <si>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</si>
  <si>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</si>
  <si>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</si>
  <si>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</si>
  <si>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</si>
  <si>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</si>
  <si>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</si>
  <si>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</si>
  <si>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</si>
  <si>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</si>
  <si>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</si>
  <si>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</si>
  <si>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</si>
  <si>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</si>
  <si>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</si>
  <si>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</si>
  <si>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</si>
  <si>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</si>
  <si>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</si>
  <si>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</si>
  <si>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</si>
  <si>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</si>
  <si>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</si>
  <si>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</si>
  <si>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</si>
  <si>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</si>
  <si>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</si>
  <si>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</si>
  <si>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</si>
  <si>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</si>
  <si>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</si>
  <si>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</si>
  <si>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</si>
  <si>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</si>
  <si>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</si>
  <si>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</si>
  <si>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</si>
  <si>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</si>
  <si>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</si>
  <si>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</si>
  <si>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</si>
  <si>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</si>
  <si>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</si>
  <si>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</si>
  <si>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</si>
  <si>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</si>
  <si>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</si>
  <si>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</si>
  <si>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</si>
  <si>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</si>
  <si>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</si>
  <si>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</si>
  <si>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</si>
  <si>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</si>
  <si>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</si>
  <si>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</si>
  <si>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</si>
  <si>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</si>
  <si>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</si>
  <si>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</si>
  <si>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</si>
  <si>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</si>
  <si>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</si>
  <si>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</si>
  <si>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</si>
  <si>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</si>
  <si>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</si>
  <si>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</si>
  <si>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</si>
  <si>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</si>
  <si>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</si>
  <si>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</si>
  <si>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</si>
  <si>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</si>
  <si>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</si>
  <si>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</si>
  <si>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</si>
  <si>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</si>
  <si>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</si>
  <si>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</si>
  <si>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</si>
  <si>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</si>
  <si>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</si>
  <si>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</si>
  <si>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</si>
  <si>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</si>
  <si>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</si>
  <si>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</si>
  <si>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</si>
  <si>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</si>
  <si>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</si>
  <si>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</si>
  <si>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</si>
  <si>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</si>
  <si>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</si>
  <si>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</si>
  <si>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</si>
  <si>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</si>
  <si>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</si>
  <si>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</si>
  <si>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</si>
  <si>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</si>
  <si>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</si>
  <si>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</si>
  <si>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</si>
  <si>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</si>
  <si>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</si>
  <si>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</si>
  <si>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</si>
  <si>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</si>
  <si>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</si>
  <si>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</si>
  <si>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</si>
  <si>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</si>
  <si>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</si>
  <si>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</si>
  <si>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</si>
  <si>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</si>
  <si>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</si>
  <si>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</si>
  <si>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</si>
  <si>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</si>
  <si>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</si>
  <si>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</si>
  <si>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</si>
  <si>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</si>
  <si>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</si>
  <si>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</si>
  <si>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</si>
  <si>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</si>
  <si>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</si>
  <si>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</si>
  <si>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</si>
  <si>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</si>
  <si>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</si>
  <si>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</si>
  <si>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</si>
  <si>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</si>
  <si>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</si>
  <si>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</si>
  <si>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</si>
  <si>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</si>
  <si>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</si>
  <si>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</si>
  <si>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</si>
  <si>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</si>
  <si>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</si>
  <si>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</si>
  <si>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</si>
  <si>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</si>
  <si>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</si>
  <si>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</si>
  <si>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</si>
  <si>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</si>
  <si>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</si>
  <si>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</si>
  <si>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</si>
  <si>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</si>
  <si>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</si>
  <si>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</si>
  <si>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</si>
  <si>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</si>
  <si>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</si>
  <si>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</si>
  <si>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</si>
  <si>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</si>
  <si>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</si>
  <si>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</si>
  <si>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</si>
  <si>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</si>
  <si>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</si>
  <si>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</si>
  <si>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</si>
  <si>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</si>
  <si>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</si>
  <si>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</si>
  <si>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</si>
  <si>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</si>
  <si>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</si>
  <si>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</si>
  <si>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</si>
  <si>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</si>
  <si>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</si>
  <si>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</si>
  <si>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</si>
  <si>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</si>
  <si>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</si>
  <si>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</si>
  <si>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</si>
  <si>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</si>
  <si>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</si>
  <si>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</si>
  <si>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</si>
  <si>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</si>
  <si>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</si>
  <si>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</si>
  <si>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</si>
  <si>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</si>
  <si>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</si>
  <si>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</si>
  <si>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</si>
  <si>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</si>
  <si>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</si>
  <si>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</si>
  <si>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</si>
  <si>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</si>
  <si>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</si>
  <si>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</si>
  <si>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</si>
  <si>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</si>
  <si>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</si>
  <si>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</si>
  <si>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</si>
  <si>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</si>
  <si>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</si>
  <si>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</si>
  <si>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</si>
  <si>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</si>
  <si>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</si>
  <si>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</si>
  <si>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</si>
  <si>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</si>
  <si>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</si>
  <si>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</si>
  <si>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</si>
  <si>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</si>
  <si>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</si>
  <si>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</si>
  <si>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</si>
  <si>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</si>
  <si>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</si>
  <si>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</si>
  <si>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</si>
  <si>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</si>
  <si>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</si>
  <si>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</si>
  <si>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</si>
  <si>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</si>
  <si>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</si>
  <si>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</si>
  <si>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</si>
  <si>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</si>
  <si>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</si>
  <si>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</si>
  <si>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</si>
  <si>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</si>
  <si>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</si>
  <si>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</si>
  <si>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</si>
  <si>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</si>
  <si>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</si>
  <si>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</si>
  <si>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</si>
  <si>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</si>
  <si>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</si>
  <si>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</si>
  <si>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</si>
  <si>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</si>
  <si>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</si>
  <si>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</si>
  <si>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</si>
  <si>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</si>
  <si>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</si>
  <si>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</si>
  <si>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</si>
  <si>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</si>
  <si>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</si>
  <si>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</si>
  <si>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</si>
  <si>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</si>
  <si>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</si>
  <si>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</si>
  <si>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</si>
  <si>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</si>
  <si>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</si>
  <si>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</si>
  <si>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</si>
  <si>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</si>
  <si>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</si>
  <si>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</si>
  <si>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</si>
  <si>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</si>
  <si>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</si>
  <si>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</si>
  <si>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</si>
  <si>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</si>
  <si>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</si>
  <si>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</si>
  <si>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</si>
  <si>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</si>
  <si>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</si>
  <si>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</si>
  <si>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</si>
  <si>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</si>
  <si>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</si>
  <si>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</si>
  <si>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</si>
  <si>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</si>
  <si>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</si>
  <si>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</si>
  <si>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</si>
  <si>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</si>
  <si>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</si>
  <si>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</si>
  <si>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</si>
  <si>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</si>
  <si>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</si>
  <si>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</si>
  <si>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</si>
  <si>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</si>
  <si>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</si>
  <si>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</si>
  <si>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</si>
  <si>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</si>
  <si>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</si>
  <si>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</si>
  <si>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</si>
  <si>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</si>
  <si>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</si>
  <si>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</si>
  <si>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</si>
  <si>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</si>
  <si>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</si>
  <si>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</si>
  <si>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</si>
  <si>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</si>
  <si>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</si>
  <si>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</si>
  <si>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</si>
  <si>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</si>
  <si>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</si>
  <si>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</si>
  <si>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</si>
  <si>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</si>
  <si>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</si>
  <si>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</si>
  <si>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</si>
  <si>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</si>
  <si>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</si>
  <si>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</si>
  <si>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</si>
  <si>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</si>
  <si>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</si>
  <si>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</si>
  <si>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</si>
  <si>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</si>
  <si>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</si>
  <si>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</si>
  <si>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</si>
  <si>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</si>
  <si>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</si>
  <si>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</si>
  <si>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</si>
  <si>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</si>
  <si>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</si>
  <si>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</si>
  <si>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</si>
  <si>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</si>
  <si>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</si>
  <si>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</si>
  <si>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</si>
  <si>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</si>
  <si>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</si>
  <si>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</si>
  <si>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</si>
  <si>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</si>
  <si>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</si>
  <si>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</si>
  <si>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</si>
  <si>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</si>
  <si>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</si>
  <si>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</si>
  <si>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</si>
  <si>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</si>
  <si>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</si>
  <si>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</si>
  <si>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</si>
  <si>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</si>
  <si>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</si>
  <si>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</si>
  <si>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</si>
  <si>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</si>
  <si>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</si>
  <si>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</si>
  <si>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</si>
  <si>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</si>
  <si>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</si>
  <si>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</si>
  <si>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</si>
  <si>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</si>
  <si>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</si>
  <si>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</si>
  <si>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</si>
  <si>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</si>
  <si>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</si>
  <si>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</si>
  <si>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</si>
  <si>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</si>
  <si>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</si>
  <si>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</si>
  <si>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</si>
  <si>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</si>
  <si>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</si>
  <si>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</si>
  <si>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</si>
  <si>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</si>
  <si>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</si>
  <si>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</si>
  <si>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</si>
  <si>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</si>
  <si>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</si>
  <si>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</si>
  <si>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</si>
  <si>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</si>
  <si>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</si>
  <si>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</si>
  <si>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</si>
  <si>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</si>
  <si>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</si>
  <si>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</si>
  <si>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</si>
  <si>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</si>
  <si>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</si>
  <si>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</si>
  <si>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</si>
  <si>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</si>
  <si>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</si>
  <si>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</si>
  <si>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</si>
  <si>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</si>
  <si>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</si>
  <si>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</si>
  <si>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</si>
  <si>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</si>
  <si>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</si>
  <si>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</si>
  <si>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</si>
  <si>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</si>
  <si>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</si>
  <si>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</si>
  <si>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</si>
  <si>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</si>
  <si>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</si>
  <si>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</si>
  <si>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</si>
  <si>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</si>
  <si>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</si>
  <si>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</si>
  <si>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</si>
  <si>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</si>
  <si>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</si>
  <si>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</si>
  <si>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</si>
  <si>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</si>
  <si>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</si>
  <si>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</si>
  <si>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</si>
  <si>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</si>
  <si>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</si>
  <si>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</si>
  <si>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</si>
  <si>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</si>
  <si>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</si>
  <si>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</si>
  <si>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</si>
  <si>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</si>
  <si>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</si>
  <si>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</si>
  <si>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</si>
  <si>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</si>
  <si>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</si>
  <si>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</si>
  <si>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</si>
  <si>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</si>
  <si>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</si>
  <si>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</si>
  <si>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</si>
  <si>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</si>
  <si>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</si>
  <si>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</si>
  <si>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</si>
  <si>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</si>
  <si>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</si>
  <si>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</si>
  <si>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</si>
  <si>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</si>
  <si>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</si>
  <si>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</si>
  <si>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</si>
  <si>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</si>
  <si>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</si>
  <si>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</si>
  <si>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</si>
  <si>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</si>
  <si>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</si>
  <si>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</si>
  <si>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</si>
  <si>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</si>
  <si>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</si>
  <si>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</si>
  <si>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</si>
  <si>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</si>
  <si>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</si>
  <si>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</si>
  <si>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</si>
  <si>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</si>
  <si>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</si>
  <si>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</si>
  <si>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</si>
  <si>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</si>
  <si>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</si>
  <si>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</si>
  <si>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</si>
  <si>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</si>
  <si>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</si>
  <si>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</si>
  <si>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</si>
  <si>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</si>
  <si>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</si>
  <si>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</si>
  <si>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</si>
  <si>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</si>
  <si>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</si>
  <si>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</si>
  <si>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</si>
  <si>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</si>
  <si>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</si>
  <si>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</si>
  <si>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</si>
  <si>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</si>
  <si>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</si>
  <si>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</si>
  <si>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</si>
  <si>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</si>
  <si>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</si>
  <si>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</si>
  <si>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</si>
  <si>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</si>
  <si>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</si>
  <si>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</si>
  <si>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</si>
  <si>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</si>
  <si>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</si>
  <si>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</si>
  <si>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</si>
  <si>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</si>
  <si>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</si>
  <si>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</si>
  <si>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</si>
  <si>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</si>
  <si>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</si>
  <si>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</si>
  <si>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</si>
  <si>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</si>
  <si>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</si>
  <si>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</si>
  <si>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</si>
  <si>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</si>
  <si>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</si>
  <si>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</si>
  <si>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</si>
  <si>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</si>
  <si>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</si>
  <si>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</si>
  <si>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</si>
  <si>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</si>
  <si>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</si>
  <si>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</si>
  <si>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</si>
  <si>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</si>
  <si>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</si>
  <si>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</si>
  <si>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</si>
  <si>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</si>
  <si>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</si>
  <si>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</si>
  <si>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</si>
  <si>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</si>
  <si>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</si>
  <si>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</si>
  <si>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</si>
  <si>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</si>
  <si>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</si>
  <si>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</si>
  <si>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</si>
  <si>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</si>
  <si>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</si>
  <si>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</si>
  <si>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</si>
  <si>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</si>
  <si>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</si>
  <si>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</si>
  <si>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</si>
  <si>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</si>
  <si>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</si>
  <si>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</si>
  <si>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</si>
  <si>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</si>
  <si>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</si>
  <si>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</si>
  <si>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</si>
  <si>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</si>
  <si>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</si>
  <si>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</si>
  <si>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</si>
  <si>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</si>
  <si>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</si>
  <si>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</si>
  <si>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</si>
  <si>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</si>
  <si>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</si>
  <si>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</si>
  <si>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</si>
  <si>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</si>
  <si>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</si>
  <si>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</si>
  <si>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</si>
  <si>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</si>
  <si>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</si>
  <si>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</si>
  <si>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</si>
  <si>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</si>
  <si>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</si>
  <si>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</si>
  <si>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</si>
  <si>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</si>
  <si>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</si>
  <si>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</si>
  <si>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</si>
  <si>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</si>
  <si>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</si>
  <si>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</si>
  <si>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</si>
  <si>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</si>
  <si>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</si>
  <si>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</si>
  <si>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</si>
  <si>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</si>
  <si>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</si>
  <si>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</si>
  <si>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</si>
  <si>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</si>
  <si>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</si>
  <si>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</si>
  <si>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</si>
  <si>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</si>
  <si>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</si>
  <si>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</si>
  <si>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</si>
  <si>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</si>
  <si>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</si>
  <si>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</si>
  <si>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</si>
  <si>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</si>
  <si>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</si>
  <si>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</si>
  <si>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</si>
  <si>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</si>
  <si>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</si>
  <si>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</si>
  <si>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</si>
  <si>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</si>
  <si>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</si>
  <si>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</si>
  <si>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</si>
  <si>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</si>
  <si>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</si>
  <si>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</si>
  <si>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</si>
  <si>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</si>
  <si>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</si>
  <si>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</si>
  <si>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</si>
  <si>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</si>
  <si>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</si>
  <si>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</si>
  <si>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</si>
  <si>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</si>
  <si>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</si>
  <si>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</si>
  <si>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</si>
  <si>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</si>
  <si>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</si>
  <si>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</si>
  <si>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</si>
  <si>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</si>
  <si>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</si>
  <si>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</si>
  <si>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</si>
  <si>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</si>
  <si>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</si>
  <si>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</si>
  <si>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</si>
  <si>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</si>
  <si>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</si>
  <si>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</si>
  <si>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</si>
  <si>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</si>
  <si>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</si>
  <si>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</si>
  <si>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</si>
  <si>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</si>
  <si>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</si>
  <si>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</si>
  <si>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</si>
  <si>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</si>
  <si>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</si>
  <si>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</si>
  <si>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</si>
  <si>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</si>
  <si>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</si>
  <si>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</si>
  <si>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</si>
  <si>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</si>
  <si>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</si>
  <si>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</si>
  <si>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</si>
  <si>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</si>
  <si>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</si>
  <si>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</si>
  <si>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</si>
  <si>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</si>
  <si>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</si>
  <si>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</si>
  <si>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</si>
  <si>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</si>
  <si>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</si>
  <si>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</si>
  <si>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</si>
  <si>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</si>
  <si>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</si>
  <si>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</si>
  <si>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</si>
  <si>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</si>
  <si>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</si>
  <si>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</si>
  <si>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</si>
  <si>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</si>
  <si>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</si>
  <si>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</si>
  <si>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</si>
  <si>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</si>
  <si>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</si>
  <si>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</si>
  <si>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</si>
  <si>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</si>
  <si>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</si>
  <si>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</si>
  <si>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</si>
  <si>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</si>
  <si>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</si>
  <si>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</si>
  <si>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</si>
  <si>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</si>
  <si>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</si>
  <si>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</si>
  <si>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</si>
  <si>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</si>
  <si>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</si>
  <si>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</si>
  <si>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</si>
  <si>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</si>
  <si>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</si>
  <si>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</si>
  <si>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</si>
  <si>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</si>
  <si>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</si>
  <si>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</si>
  <si>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</si>
  <si>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</si>
  <si>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</si>
  <si>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</si>
  <si>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</si>
  <si>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</si>
  <si>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</si>
  <si>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</si>
  <si>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</si>
  <si>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</si>
  <si>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</si>
  <si>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</si>
  <si>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</si>
  <si>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</si>
  <si>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</si>
  <si>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</si>
  <si>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</si>
  <si>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</si>
  <si>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</si>
  <si>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</si>
  <si>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</si>
  <si>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</si>
  <si>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</si>
  <si>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</si>
  <si>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</si>
  <si>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</si>
  <si>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</si>
  <si>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</si>
  <si>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</si>
  <si>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</si>
  <si>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</si>
  <si>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</si>
  <si>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</si>
  <si>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</si>
  <si>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</si>
  <si>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</si>
  <si>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</si>
  <si>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</si>
  <si>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</si>
  <si>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</si>
  <si>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</si>
  <si>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</si>
  <si>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</si>
  <si>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</si>
  <si>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</si>
  <si>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</si>
  <si>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</si>
  <si>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</si>
  <si>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</si>
  <si>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</si>
  <si>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</si>
  <si>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</si>
  <si>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</si>
  <si>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</si>
  <si>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</si>
  <si>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</si>
  <si>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</si>
  <si>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</si>
  <si>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</si>
  <si>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</si>
  <si>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</si>
  <si>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</si>
  <si>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</si>
  <si>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</si>
  <si>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</si>
  <si>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</si>
  <si>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</si>
  <si>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</si>
  <si>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</si>
  <si>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</si>
  <si>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</si>
  <si>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</si>
  <si>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</si>
  <si>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</si>
  <si>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</si>
  <si>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</si>
  <si>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</si>
  <si>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</si>
  <si>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</si>
  <si>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</si>
  <si>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</si>
  <si>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</si>
  <si>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</si>
  <si>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</si>
  <si>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</si>
  <si>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</si>
  <si>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</si>
  <si>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</si>
  <si>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</si>
  <si>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</si>
  <si>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</si>
  <si>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</si>
  <si>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</si>
  <si>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</si>
  <si>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</si>
  <si>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</si>
  <si>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</si>
  <si>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</si>
  <si>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</si>
  <si>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</si>
  <si>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</si>
  <si>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</si>
  <si>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</si>
  <si>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</si>
  <si>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</si>
  <si>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</si>
  <si>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</si>
  <si>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</si>
  <si>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</si>
  <si>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</si>
  <si>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</si>
  <si>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</si>
  <si>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</si>
  <si>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</si>
  <si>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</si>
  <si>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</si>
  <si>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</si>
  <si>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</si>
  <si>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</si>
  <si>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</si>
  <si>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</si>
  <si>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</si>
  <si>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</si>
  <si>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</si>
  <si>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</si>
  <si>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</si>
  <si>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</si>
  <si>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</si>
  <si>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</si>
  <si>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</si>
  <si>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</si>
  <si>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</si>
  <si>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</si>
  <si>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</si>
  <si>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</si>
  <si>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</si>
  <si>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</si>
  <si>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</si>
  <si>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</si>
  <si>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</si>
  <si>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</si>
  <si>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</si>
  <si>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</si>
  <si>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</si>
  <si>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</si>
  <si>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</si>
  <si>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</si>
  <si>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</si>
  <si>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</si>
  <si>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</si>
  <si>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</si>
  <si>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</si>
  <si>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</si>
  <si>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</si>
  <si>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</si>
  <si>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</si>
  <si>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</si>
  <si>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</si>
  <si>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</si>
  <si>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</si>
  <si>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</si>
  <si>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</si>
  <si>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</si>
  <si>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</si>
  <si>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</si>
  <si>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</si>
  <si>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</si>
  <si>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</si>
  <si>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</si>
  <si>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</si>
  <si>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</si>
  <si>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</si>
  <si>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</si>
  <si>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</si>
  <si>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</si>
  <si>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</si>
  <si>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</si>
  <si>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</si>
  <si>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</si>
  <si>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</si>
  <si>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</si>
  <si>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</si>
  <si>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</si>
  <si>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</si>
  <si>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</si>
  <si>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</si>
  <si>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</si>
  <si>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</si>
  <si>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</si>
  <si>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</si>
  <si>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</si>
  <si>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</si>
  <si>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</si>
  <si>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</si>
  <si>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</si>
  <si>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</si>
  <si>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</si>
  <si>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</si>
  <si>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</si>
  <si>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</si>
  <si>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</si>
  <si>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</si>
  <si>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</si>
  <si>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</si>
  <si>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</si>
  <si>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</si>
  <si>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</si>
  <si>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</si>
  <si>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</si>
  <si>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</si>
  <si>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</si>
  <si>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</si>
  <si>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</si>
  <si>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</si>
  <si>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</si>
  <si>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</si>
  <si>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</si>
  <si>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</si>
  <si>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</si>
  <si>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</si>
  <si>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</si>
  <si>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</si>
  <si>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</si>
  <si>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</si>
  <si>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</si>
  <si>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</si>
  <si>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</si>
  <si>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</si>
  <si>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</si>
  <si>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</si>
  <si>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</si>
  <si>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</si>
  <si>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</si>
  <si>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</si>
  <si>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</si>
  <si>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</si>
  <si>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</si>
  <si>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</si>
  <si>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</si>
  <si>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</si>
  <si>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</si>
  <si>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</si>
  <si>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</si>
  <si>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</si>
  <si>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</si>
  <si>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</si>
  <si>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</si>
  <si>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</si>
  <si>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</si>
  <si>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</si>
  <si>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</si>
  <si>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</si>
  <si>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</si>
  <si>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</si>
  <si>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</si>
  <si>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</si>
  <si>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</si>
  <si>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</si>
  <si>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</si>
  <si>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</si>
  <si>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</si>
  <si>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</si>
  <si>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</si>
  <si>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</si>
  <si>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</si>
  <si>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</si>
  <si>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</si>
  <si>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</si>
  <si>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</si>
  <si>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</si>
  <si>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</si>
  <si>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</si>
  <si>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</si>
  <si>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</si>
  <si>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</si>
  <si>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</si>
  <si>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</si>
  <si>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</si>
  <si>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</si>
  <si>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</si>
  <si>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</si>
  <si>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</si>
  <si>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</si>
  <si>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</si>
  <si>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</si>
  <si>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</si>
  <si>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</si>
  <si>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</si>
  <si>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</si>
  <si>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</si>
  <si>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</si>
  <si>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</si>
  <si>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</si>
  <si>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</si>
  <si>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</si>
  <si>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</si>
  <si>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</si>
  <si>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</si>
  <si>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</si>
  <si>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</si>
  <si>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</si>
  <si>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</si>
  <si>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</si>
  <si>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</si>
  <si>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</si>
  <si>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</si>
  <si>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</si>
  <si>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</si>
  <si>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</si>
  <si>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</si>
  <si>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</si>
  <si>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</si>
  <si>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</si>
  <si>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</si>
  <si>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</si>
  <si>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</si>
  <si>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</si>
  <si>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</si>
  <si>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</si>
  <si>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</si>
  <si>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</si>
  <si>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</si>
  <si>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</si>
  <si>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</si>
  <si>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</si>
  <si>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</si>
  <si>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</si>
  <si>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</si>
  <si>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</si>
  <si>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</si>
  <si>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</si>
  <si>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</si>
  <si>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</si>
  <si>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</si>
  <si>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</si>
  <si>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</si>
  <si>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</si>
  <si>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</si>
  <si>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</si>
  <si>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</si>
  <si>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</si>
  <si>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</si>
  <si>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</si>
  <si>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</si>
  <si>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</si>
  <si>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</si>
  <si>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</si>
  <si>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</si>
  <si>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</si>
  <si>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</si>
  <si>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</si>
  <si>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</si>
  <si>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</si>
  <si>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</si>
  <si>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</si>
  <si>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</si>
  <si>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</si>
  <si>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</si>
  <si>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</si>
  <si>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</si>
  <si>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</si>
  <si>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</si>
  <si>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</si>
  <si>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</si>
  <si>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</si>
  <si>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</si>
  <si>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</si>
  <si>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</si>
  <si>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</si>
  <si>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</si>
  <si>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</si>
  <si>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</si>
  <si>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</si>
  <si>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</si>
  <si>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</si>
  <si>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</si>
  <si>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</si>
  <si>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</si>
  <si>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</si>
  <si>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</si>
  <si>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</si>
  <si>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</si>
  <si>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</si>
  <si>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</si>
  <si>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</si>
  <si>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</si>
  <si>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</si>
  <si>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</si>
  <si>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</si>
  <si>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</si>
  <si>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</si>
  <si>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</si>
  <si>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</si>
  <si>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</si>
  <si>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</si>
  <si>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</si>
  <si>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</si>
  <si>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</si>
  <si>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</si>
  <si>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</si>
  <si>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</si>
  <si>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</si>
  <si>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</si>
  <si>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</si>
  <si>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</si>
  <si>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</si>
  <si>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</si>
  <si>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</si>
  <si>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</si>
  <si>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</si>
  <si>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</si>
  <si>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</si>
  <si>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</si>
  <si>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</si>
  <si>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</si>
  <si>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</si>
  <si>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</si>
  <si>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</si>
  <si>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</si>
  <si>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</si>
  <si>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</si>
  <si>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</si>
  <si>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</si>
  <si>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</si>
  <si>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</si>
  <si>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</si>
  <si>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</si>
  <si>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</si>
  <si>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</si>
  <si>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</si>
  <si>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</si>
  <si>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</si>
  <si>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</si>
  <si>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</si>
  <si>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</si>
  <si>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</si>
  <si>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</si>
  <si>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</si>
  <si>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</si>
  <si>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</si>
  <si>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</si>
  <si>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</si>
  <si>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</si>
  <si>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</si>
  <si>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</si>
  <si>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</si>
  <si>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</si>
  <si>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</si>
  <si>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</si>
  <si>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</si>
  <si>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</si>
  <si>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</si>
  <si>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</si>
  <si>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</si>
  <si>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</si>
  <si>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</si>
  <si>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</si>
  <si>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</si>
  <si>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</si>
  <si>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</si>
  <si>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</si>
  <si>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</si>
  <si>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</si>
  <si>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</si>
  <si>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</si>
  <si>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</si>
  <si>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</si>
  <si>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</si>
  <si>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</si>
  <si>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</si>
  <si>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</si>
  <si>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</si>
  <si>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</si>
  <si>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</si>
  <si>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</si>
  <si>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</si>
  <si>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</si>
  <si>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</si>
  <si>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</si>
  <si>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</si>
  <si>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</si>
  <si>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</si>
  <si>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</si>
  <si>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</si>
  <si>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</si>
  <si>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</si>
  <si>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</si>
  <si>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</si>
  <si>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</si>
  <si>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</si>
  <si>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</si>
  <si>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</si>
  <si>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</si>
  <si>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</si>
  <si>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</si>
  <si>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</si>
  <si>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</si>
  <si>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</si>
  <si>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</si>
  <si>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</si>
  <si>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</si>
  <si>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</si>
  <si>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</si>
  <si>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</si>
  <si>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</si>
  <si>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</si>
  <si>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</si>
  <si>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</si>
  <si>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</si>
  <si>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</si>
  <si>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</si>
  <si>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</si>
  <si>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</si>
  <si>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</si>
  <si>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</si>
  <si>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</si>
  <si>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</si>
  <si>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</si>
  <si>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</si>
  <si>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</si>
  <si>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</si>
  <si>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</si>
  <si>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</si>
  <si>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</si>
  <si>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</si>
  <si>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</si>
  <si>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</si>
  <si>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</si>
  <si>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</si>
  <si>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</si>
  <si>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</si>
  <si>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</si>
  <si>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</si>
  <si>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</si>
  <si>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</si>
  <si>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</si>
  <si>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</si>
  <si>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</si>
  <si>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</si>
  <si>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</si>
  <si>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</si>
  <si>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</si>
  <si>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</si>
  <si>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</si>
  <si>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</si>
  <si>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</si>
  <si>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</si>
  <si>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</si>
  <si>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</si>
  <si>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</si>
  <si>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</si>
  <si>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</si>
  <si>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</si>
  <si>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</si>
  <si>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</si>
  <si>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</si>
  <si>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</si>
  <si>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</si>
  <si>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</si>
  <si>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</si>
  <si>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</si>
  <si>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</si>
  <si>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</si>
  <si>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</si>
  <si>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</si>
  <si>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</si>
  <si>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</si>
  <si>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</si>
  <si>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</si>
  <si>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</si>
  <si>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</si>
  <si>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</si>
  <si>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</si>
  <si>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</si>
  <si>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</si>
  <si>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</si>
  <si>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</si>
  <si>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</si>
  <si>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</si>
  <si>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</si>
  <si>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</si>
  <si>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</si>
  <si>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</si>
  <si>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</si>
  <si>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</si>
  <si>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</si>
  <si>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</si>
  <si>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</si>
  <si>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</si>
  <si>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</si>
  <si>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</si>
  <si>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</si>
  <si>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</si>
  <si>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</si>
  <si>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</si>
  <si>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</si>
  <si>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</si>
  <si>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</si>
  <si>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</si>
  <si>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</si>
  <si>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</si>
  <si>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</si>
  <si>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</si>
  <si>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</si>
  <si>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</si>
  <si>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</si>
  <si>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</si>
  <si>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</si>
  <si>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</si>
  <si>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</si>
  <si>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</si>
  <si>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</si>
  <si>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</si>
  <si>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</si>
  <si>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</si>
  <si>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</si>
  <si>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</si>
  <si>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</si>
  <si>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</si>
  <si>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</si>
  <si>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</si>
  <si>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</si>
  <si>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</si>
  <si>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</si>
  <si>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</si>
  <si>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</si>
  <si>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</si>
  <si>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</si>
  <si>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</si>
  <si>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</si>
  <si>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</si>
  <si>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</si>
  <si>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</si>
  <si>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</si>
  <si>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</si>
  <si>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</si>
  <si>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</si>
  <si>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</si>
  <si>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</si>
  <si>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</si>
  <si>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</si>
  <si>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</si>
  <si>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</si>
  <si>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</si>
  <si>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</si>
  <si>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</si>
  <si>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</si>
  <si>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</si>
  <si>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</si>
  <si>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</si>
  <si>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</si>
  <si>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</si>
  <si>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</si>
  <si>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</si>
  <si>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</si>
  <si>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</si>
  <si>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</si>
  <si>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</si>
  <si>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</si>
  <si>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</si>
  <si>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</si>
  <si>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</si>
  <si>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</si>
  <si>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</si>
  <si>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</si>
  <si>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</si>
  <si>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</si>
  <si>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</si>
  <si>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</si>
  <si>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</si>
  <si>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</si>
  <si>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</si>
  <si>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</si>
  <si>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</si>
  <si>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</si>
  <si>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</si>
  <si>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</si>
  <si>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</si>
  <si>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</si>
  <si>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</si>
  <si>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</si>
  <si>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</si>
  <si>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</si>
  <si>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</si>
  <si>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</si>
  <si>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</si>
  <si>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</si>
  <si>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</si>
  <si>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</si>
  <si>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</si>
  <si>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</si>
  <si>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</si>
  <si>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</si>
  <si>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</si>
  <si>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</si>
  <si>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</si>
  <si>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</si>
  <si>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</si>
  <si>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</si>
  <si>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</si>
  <si>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</si>
  <si>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</si>
  <si>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</si>
  <si>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</si>
  <si>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</si>
  <si>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</si>
  <si>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</si>
  <si>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</si>
  <si>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</si>
  <si>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</si>
  <si>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</si>
  <si>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</si>
  <si>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</si>
  <si>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</si>
  <si>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</si>
  <si>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</si>
  <si>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</si>
  <si>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</si>
  <si>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</si>
  <si>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</si>
  <si>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</si>
  <si>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</si>
  <si>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</si>
  <si>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</si>
  <si>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</si>
  <si>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</si>
  <si>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</si>
  <si>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</si>
  <si>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</si>
  <si>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</si>
  <si>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</si>
  <si>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</si>
  <si>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</si>
  <si>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</si>
  <si>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</si>
  <si>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</si>
  <si>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</si>
  <si>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</si>
  <si>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</si>
  <si>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</si>
  <si>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</si>
  <si>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</si>
  <si>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</si>
  <si>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</si>
  <si>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</si>
  <si>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</si>
  <si>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</si>
  <si>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</si>
  <si>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</si>
  <si>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</si>
  <si>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</si>
  <si>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</si>
  <si>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</si>
  <si>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</si>
  <si>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</si>
  <si>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</si>
  <si>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</si>
  <si>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</si>
  <si>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</si>
  <si>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</si>
  <si>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</si>
  <si>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</si>
  <si>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</si>
  <si>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</si>
  <si>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</si>
  <si>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</si>
  <si>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</si>
  <si>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</si>
  <si>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</si>
  <si>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</si>
  <si>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</si>
  <si>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</si>
  <si>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</si>
  <si>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</si>
  <si>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</si>
  <si>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</si>
  <si>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</si>
  <si>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</si>
  <si>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</si>
  <si>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</si>
  <si>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</si>
  <si>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</si>
  <si>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</si>
  <si>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</si>
  <si>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</si>
  <si>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</si>
  <si>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</si>
  <si>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</si>
  <si>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</si>
  <si>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</si>
  <si>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</si>
  <si>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</si>
  <si>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</si>
  <si>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</si>
  <si>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</si>
  <si>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</si>
  <si>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</si>
  <si>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</si>
  <si>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</si>
  <si>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</si>
  <si>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</si>
  <si>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</si>
  <si>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</si>
  <si>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</si>
  <si>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</si>
  <si>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</si>
  <si>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</si>
  <si>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</si>
  <si>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</si>
  <si>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</si>
  <si>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</si>
  <si>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</si>
  <si>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</si>
  <si>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</si>
  <si>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</si>
  <si>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</si>
  <si>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</si>
  <si>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</si>
  <si>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</si>
  <si>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</si>
  <si>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</si>
  <si>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</si>
  <si>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</si>
  <si>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</si>
  <si>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</si>
  <si>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</si>
  <si>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</si>
  <si>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</si>
  <si>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</si>
  <si>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</si>
  <si>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</si>
  <si>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</si>
  <si>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</si>
  <si>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</si>
  <si>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</si>
  <si>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</si>
  <si>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</si>
  <si>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</si>
  <si>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</si>
  <si>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</si>
  <si>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</si>
  <si>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</si>
  <si>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</si>
  <si>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</si>
  <si>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</si>
  <si>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</si>
  <si>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</si>
  <si>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</si>
  <si>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</si>
  <si>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</si>
  <si>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</si>
  <si>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</si>
  <si>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</si>
  <si>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</si>
  <si>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</si>
  <si>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</si>
  <si>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</si>
  <si>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</si>
  <si>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</si>
  <si>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</si>
  <si>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</si>
  <si>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</si>
  <si>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</si>
  <si>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</si>
  <si>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</si>
  <si>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</si>
  <si>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</si>
  <si>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</si>
  <si>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</si>
  <si>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</si>
  <si>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</si>
  <si>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</si>
  <si>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</si>
  <si>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</si>
  <si>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</si>
  <si>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</si>
  <si>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</si>
  <si>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</si>
  <si>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</si>
  <si>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</si>
  <si>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</si>
  <si>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</si>
  <si>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</si>
  <si>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</si>
  <si>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</si>
  <si>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</si>
  <si>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</si>
  <si>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</si>
  <si>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</si>
  <si>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</si>
  <si>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</si>
  <si>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</si>
  <si>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</si>
  <si>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</si>
  <si>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</si>
  <si>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</si>
  <si>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</si>
  <si>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</si>
  <si>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</si>
  <si>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</si>
  <si>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</si>
  <si>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</si>
  <si>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</si>
  <si>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</si>
  <si>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</si>
  <si>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</si>
  <si>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</si>
  <si>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</si>
  <si>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</si>
  <si>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</si>
  <si>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</si>
  <si>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</si>
  <si>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</si>
  <si>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</si>
  <si>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</si>
  <si>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</si>
  <si>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</si>
  <si>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</si>
  <si>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</si>
  <si>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</si>
  <si>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</si>
  <si>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</si>
  <si>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</si>
  <si>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</si>
  <si>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</si>
  <si>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</si>
  <si>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</si>
  <si>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</si>
  <si>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</si>
  <si>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</si>
  <si>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</si>
  <si>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</si>
  <si>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</si>
  <si>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</si>
  <si>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</si>
  <si>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</si>
  <si>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</si>
  <si>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</si>
  <si>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</si>
  <si>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</si>
  <si>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</si>
  <si>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</si>
  <si>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</si>
  <si>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</si>
  <si>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</si>
  <si>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</si>
  <si>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</si>
  <si>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</si>
  <si>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</si>
  <si>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</si>
  <si>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</si>
  <si>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</si>
  <si>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</si>
  <si>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</si>
  <si>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</si>
  <si>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</si>
  <si>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</si>
  <si>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</si>
  <si>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</si>
  <si>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</si>
  <si>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</si>
  <si>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</si>
  <si>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</si>
  <si>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</si>
  <si>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</si>
  <si>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</si>
  <si>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</si>
  <si>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</si>
  <si>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</si>
  <si>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</si>
  <si>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</si>
  <si>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</si>
  <si>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</si>
  <si>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</si>
  <si>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</si>
  <si>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</si>
  <si>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</si>
  <si>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</si>
  <si>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</si>
  <si>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</si>
  <si>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</si>
  <si>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</si>
  <si>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</si>
  <si>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</si>
  <si>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</si>
  <si>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</si>
  <si>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</si>
  <si>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</si>
  <si>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</si>
  <si>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</si>
  <si>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</si>
  <si>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</si>
  <si>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</si>
  <si>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</si>
  <si>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</si>
  <si>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</si>
  <si>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</si>
  <si>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</si>
  <si>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</si>
  <si>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</si>
  <si>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</si>
  <si>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</si>
  <si>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</si>
  <si>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</si>
  <si>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</si>
  <si>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</si>
  <si>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</si>
  <si>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</si>
  <si>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</si>
  <si>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</si>
  <si>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</si>
  <si>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</si>
  <si>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</si>
  <si>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</si>
  <si>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</si>
  <si>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</si>
  <si>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</si>
  <si>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</si>
  <si>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</si>
  <si>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</si>
  <si>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</si>
  <si>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</si>
  <si>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</si>
  <si>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</si>
  <si>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</si>
  <si>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</si>
  <si>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</si>
  <si>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</si>
  <si>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</si>
  <si>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</si>
  <si>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</si>
  <si>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</si>
  <si>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</si>
  <si>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</si>
  <si>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</si>
  <si>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</si>
  <si>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</si>
  <si>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</si>
  <si>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</si>
  <si>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</si>
  <si>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</si>
  <si>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</si>
  <si>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</si>
  <si>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</si>
  <si>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</si>
  <si>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</si>
  <si>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</si>
  <si>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</si>
  <si>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</si>
  <si>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</si>
  <si>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</si>
  <si>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</si>
  <si>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</si>
  <si>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</si>
  <si>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</si>
  <si>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</si>
  <si>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</si>
  <si>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</si>
  <si>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</si>
  <si>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</si>
  <si>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</si>
  <si>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</si>
  <si>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</si>
  <si>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</si>
  <si>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</si>
  <si>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</si>
  <si>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</si>
  <si>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</si>
  <si>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</si>
  <si>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</si>
  <si>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</si>
  <si>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</si>
  <si>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</si>
  <si>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</si>
  <si>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</si>
  <si>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</si>
  <si>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</si>
  <si>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</si>
  <si>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</si>
  <si>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</si>
  <si>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</si>
  <si>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</si>
  <si>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</si>
  <si>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</si>
  <si>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</si>
  <si>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</si>
  <si>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</si>
  <si>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</si>
  <si>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</si>
  <si>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</si>
  <si>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</si>
  <si>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</si>
  <si>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</si>
  <si>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</si>
  <si>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</si>
  <si>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</si>
  <si>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</si>
  <si>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</si>
  <si>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</si>
  <si>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</si>
  <si>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</si>
  <si>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</si>
  <si>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</si>
  <si>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</si>
  <si>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</si>
  <si>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</si>
  <si>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</si>
  <si>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</si>
  <si>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</si>
  <si>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</si>
  <si>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</si>
  <si>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</si>
  <si>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</si>
  <si>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</si>
  <si>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</si>
  <si>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</si>
  <si>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</si>
  <si>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</si>
  <si>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</si>
  <si>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</si>
  <si>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</si>
  <si>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</si>
  <si>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</si>
  <si>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</si>
  <si>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</si>
  <si>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</si>
  <si>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</si>
  <si>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</si>
  <si>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</si>
  <si>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</si>
  <si>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</si>
  <si>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</si>
  <si>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</si>
  <si>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</si>
  <si>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</si>
  <si>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</si>
  <si>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</si>
  <si>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</si>
  <si>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</si>
  <si>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</si>
  <si>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</si>
  <si>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</si>
  <si>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</si>
  <si>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</si>
  <si>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</si>
  <si>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</si>
  <si>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</si>
  <si>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</si>
  <si>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</si>
  <si>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</si>
  <si>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</si>
  <si>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</si>
  <si>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</si>
  <si>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</si>
  <si>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</si>
  <si>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</si>
  <si>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</si>
  <si>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</si>
  <si>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</si>
  <si>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</si>
  <si>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</si>
  <si>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</si>
  <si>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</si>
  <si>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</si>
  <si>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</si>
  <si>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</si>
  <si>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</si>
  <si>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</si>
  <si>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</si>
  <si>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</si>
  <si>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</si>
  <si>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</si>
  <si>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</si>
  <si>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</si>
  <si>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</si>
  <si>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</si>
  <si>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</si>
  <si>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</si>
  <si>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</si>
  <si>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</si>
  <si>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</si>
  <si>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</si>
  <si>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</si>
  <si>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</si>
  <si>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</si>
  <si>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</si>
  <si>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</si>
  <si>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</si>
  <si>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</si>
  <si>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</si>
  <si>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</si>
  <si>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</si>
  <si>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</si>
  <si>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</si>
  <si>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</si>
  <si>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</si>
  <si>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</si>
  <si>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</si>
  <si>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</si>
  <si>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</si>
  <si>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</si>
  <si>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</si>
  <si>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</si>
  <si>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</si>
  <si>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</si>
  <si>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</si>
  <si>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</si>
  <si>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</si>
  <si>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</si>
  <si>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</si>
  <si>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</si>
  <si>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</si>
  <si>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</si>
  <si>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</si>
  <si>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</si>
  <si>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</si>
  <si>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</si>
  <si>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</si>
  <si>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</si>
  <si>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</si>
  <si>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</si>
  <si>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</si>
  <si>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</si>
  <si>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</si>
  <si>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</si>
  <si>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</si>
  <si>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</si>
  <si>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</si>
  <si>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</si>
  <si>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</si>
  <si>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</si>
  <si>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</si>
  <si>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</si>
  <si>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</si>
  <si>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</si>
  <si>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</si>
  <si>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</si>
  <si>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</si>
  <si>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</si>
  <si>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</si>
  <si>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</si>
  <si>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</si>
  <si>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</si>
  <si>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</si>
  <si>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</si>
  <si>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</si>
  <si>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</si>
  <si>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</si>
  <si>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</si>
  <si>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</si>
  <si>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</si>
  <si>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</si>
  <si>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</si>
  <si>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</si>
  <si>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</si>
  <si>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</si>
  <si>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</si>
  <si>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</si>
  <si>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</si>
  <si>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</si>
  <si>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</si>
  <si>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</si>
  <si>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</si>
  <si>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</si>
  <si>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</si>
  <si>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</si>
  <si>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</si>
  <si>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</si>
  <si>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</si>
  <si>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</si>
  <si>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</si>
  <si>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</si>
  <si>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</si>
  <si>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</si>
  <si>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</si>
  <si>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</si>
  <si>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</si>
  <si>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</si>
  <si>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</si>
  <si>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</si>
  <si>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</si>
  <si>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</si>
  <si>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</si>
  <si>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</si>
  <si>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</si>
  <si>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</si>
  <si>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</si>
  <si>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</si>
  <si>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</si>
  <si>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</si>
  <si>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</si>
  <si>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</si>
  <si>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</si>
  <si>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</si>
  <si>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</si>
  <si>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</si>
  <si>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</si>
  <si>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</si>
  <si>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</si>
  <si>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</si>
  <si>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</si>
  <si>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</si>
  <si>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</si>
  <si>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</si>
  <si>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</si>
  <si>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</si>
  <si>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</si>
  <si>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</si>
  <si>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</si>
  <si>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</si>
  <si>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</si>
  <si>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</si>
  <si>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</si>
  <si>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</si>
  <si>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</si>
  <si>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</si>
  <si>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</si>
  <si>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</si>
  <si>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</si>
  <si>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</si>
  <si>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</si>
  <si>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</si>
  <si>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</si>
  <si>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</si>
  <si>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</si>
  <si>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</si>
  <si>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</si>
  <si>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</si>
  <si>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</si>
  <si>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</si>
  <si>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</si>
  <si>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</si>
  <si>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</si>
  <si>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</si>
  <si>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</si>
  <si>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</si>
  <si>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</si>
  <si>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</si>
  <si>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</si>
  <si>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</si>
  <si>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</si>
  <si>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</si>
  <si>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</si>
  <si>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</si>
  <si>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</si>
  <si>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</si>
  <si>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</si>
  <si>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</si>
  <si>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</si>
  <si>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</si>
  <si>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</si>
  <si>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</si>
  <si>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</si>
  <si>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</si>
  <si>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</si>
  <si>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</si>
  <si>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</si>
  <si>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</si>
  <si>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</si>
  <si>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</si>
  <si>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</si>
  <si>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</si>
  <si>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</si>
  <si>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</si>
  <si>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</si>
  <si>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</si>
  <si>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</si>
  <si>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</si>
  <si>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</si>
  <si>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</si>
  <si>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</si>
  <si>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</si>
  <si>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</si>
  <si>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</si>
  <si>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</si>
  <si>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</si>
  <si>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</si>
  <si>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</si>
  <si>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</si>
  <si>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</si>
  <si>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</si>
  <si>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</si>
  <si>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</si>
  <si>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</si>
  <si>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</si>
  <si>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</si>
  <si>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</si>
  <si>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</si>
  <si>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</si>
  <si>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</si>
  <si>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</si>
  <si>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</si>
  <si>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</si>
  <si>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</si>
  <si>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</si>
  <si>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</si>
  <si>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</si>
  <si>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</si>
  <si>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</si>
  <si>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</si>
  <si>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</si>
  <si>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</si>
  <si>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</si>
  <si>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</si>
  <si>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</si>
  <si>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</si>
  <si>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</si>
  <si>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</si>
  <si>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</si>
  <si>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</si>
  <si>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</si>
  <si>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</si>
  <si>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</si>
  <si>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</si>
  <si>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</si>
  <si>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</si>
  <si>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</si>
  <si>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</si>
  <si>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</si>
  <si>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</si>
  <si>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</si>
  <si>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</si>
  <si>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</si>
  <si>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</si>
  <si>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</si>
  <si>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</si>
  <si>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</si>
  <si>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</si>
  <si>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</si>
  <si>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</si>
  <si>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</si>
  <si>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</si>
  <si>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</si>
  <si>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</si>
  <si>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</si>
  <si>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</si>
  <si>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</si>
  <si>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</si>
  <si>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</si>
  <si>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</si>
  <si>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</si>
  <si>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</si>
  <si>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</si>
  <si>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</si>
  <si>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</si>
  <si>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</si>
  <si>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</si>
  <si>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</si>
  <si>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</si>
  <si>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</si>
  <si>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</si>
  <si>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</si>
  <si>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</si>
  <si>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</si>
  <si>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</si>
  <si>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</si>
  <si>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</si>
  <si>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</si>
  <si>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</si>
  <si>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</si>
  <si>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</si>
  <si>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</si>
  <si>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</si>
  <si>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</si>
  <si>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</si>
  <si>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</si>
  <si>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</si>
  <si>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</si>
  <si>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</si>
  <si>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</si>
  <si>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</si>
  <si>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</si>
  <si>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</si>
  <si>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</si>
  <si>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</si>
  <si>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</si>
  <si>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</si>
  <si>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</si>
  <si>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</si>
  <si>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</si>
  <si>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</si>
  <si>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</si>
  <si>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</si>
  <si>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</si>
  <si>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</si>
  <si>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</si>
  <si>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</si>
  <si>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</si>
  <si>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</si>
  <si>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</si>
  <si>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</si>
  <si>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</si>
  <si>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</si>
  <si>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</si>
  <si>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</si>
  <si>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</si>
  <si>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</si>
  <si>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</si>
  <si>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</si>
  <si>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</si>
  <si>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</si>
  <si>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</si>
  <si>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</si>
  <si>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</si>
  <si>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</si>
  <si>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</si>
  <si>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</si>
  <si>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</si>
  <si>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</si>
  <si>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</si>
  <si>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</si>
  <si>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</si>
  <si>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</si>
  <si>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</si>
  <si>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</si>
  <si>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</si>
  <si>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</si>
  <si>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</si>
  <si>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</si>
  <si>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</si>
  <si>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</si>
  <si>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</si>
  <si>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</si>
  <si>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</si>
  <si>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</si>
  <si>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</si>
  <si>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</si>
  <si>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</si>
  <si>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</si>
  <si>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</si>
  <si>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</si>
  <si>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</si>
  <si>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</si>
  <si>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</si>
  <si>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</si>
  <si>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</si>
  <si>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</si>
  <si>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</si>
  <si>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</si>
  <si>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</si>
  <si>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</si>
  <si>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</si>
  <si>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</si>
  <si>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</si>
  <si>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</si>
  <si>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</si>
  <si>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</si>
  <si>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</si>
  <si>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</si>
  <si>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</si>
  <si>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</si>
  <si>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</si>
  <si>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</si>
  <si>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</si>
  <si>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</si>
  <si>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</si>
  <si>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</si>
  <si>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</si>
  <si>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</si>
  <si>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</si>
  <si>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</si>
  <si>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</si>
  <si>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</si>
  <si>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</si>
  <si>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</si>
  <si>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</si>
  <si>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</si>
  <si>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</si>
  <si>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</si>
  <si>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</si>
  <si>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</si>
  <si>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</si>
  <si>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</si>
  <si>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</si>
  <si>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</si>
  <si>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</si>
  <si>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</si>
  <si>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</si>
  <si>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</si>
  <si>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</si>
  <si>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</si>
  <si>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</si>
  <si>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</si>
  <si>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</si>
  <si>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</si>
  <si>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</si>
  <si>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</si>
  <si>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</si>
  <si>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</si>
  <si>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</si>
  <si>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</si>
  <si>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</si>
  <si>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</si>
  <si>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</si>
  <si>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</si>
  <si>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</si>
  <si>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</si>
  <si>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</si>
  <si>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</si>
  <si>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</si>
  <si>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</si>
  <si>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</si>
  <si>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</si>
  <si>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</si>
  <si>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</si>
  <si>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</si>
  <si>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</si>
  <si>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</si>
  <si>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</si>
  <si>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</si>
  <si>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</si>
  <si>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</si>
  <si>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</si>
  <si>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</si>
  <si>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</si>
  <si>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</si>
  <si>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</si>
  <si>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</si>
  <si>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</si>
  <si>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</si>
  <si>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</si>
  <si>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</si>
  <si>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</si>
  <si>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</si>
  <si>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</si>
  <si>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</si>
  <si>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</si>
  <si>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</si>
  <si>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</si>
  <si>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</si>
  <si>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</si>
  <si>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</si>
  <si>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</si>
  <si>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</si>
  <si>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</si>
  <si>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</si>
  <si>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</si>
  <si>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</si>
  <si>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</si>
  <si>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</si>
  <si>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</si>
  <si>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</si>
  <si>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</si>
  <si>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</si>
  <si>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</si>
  <si>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</si>
  <si>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</si>
  <si>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</si>
  <si>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</si>
  <si>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</si>
  <si>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</si>
  <si>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</si>
  <si>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</si>
  <si>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</si>
  <si>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</si>
  <si>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</si>
  <si>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</si>
  <si>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</si>
  <si>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</si>
  <si>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</si>
  <si>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</si>
  <si>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</si>
  <si>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</si>
  <si>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</si>
  <si>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</si>
  <si>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</si>
  <si>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</si>
  <si>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</si>
  <si>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</si>
  <si>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</si>
  <si>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</si>
  <si>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</si>
  <si>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</si>
  <si>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</si>
  <si>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</si>
  <si>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</si>
  <si>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</si>
  <si>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</si>
  <si>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</si>
  <si>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</si>
  <si>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</si>
  <si>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</si>
  <si>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</si>
  <si>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</si>
  <si>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</si>
  <si>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</si>
  <si>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</si>
  <si>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</si>
  <si>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</si>
  <si>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</si>
  <si>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</si>
  <si>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</si>
  <si>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</si>
  <si>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</si>
  <si>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</si>
  <si>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</si>
  <si>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</si>
  <si>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</si>
  <si>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</si>
  <si>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</si>
  <si>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</si>
  <si>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</si>
  <si>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</si>
  <si>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</si>
  <si>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</si>
  <si>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</si>
  <si>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</si>
  <si>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</si>
  <si>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</si>
  <si>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</si>
  <si>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</si>
  <si>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</si>
  <si>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</si>
  <si>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</si>
  <si>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</si>
  <si>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</si>
  <si>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</si>
  <si>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</si>
  <si>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</si>
  <si>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</si>
  <si>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</si>
  <si>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</si>
  <si>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</si>
  <si>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</si>
  <si>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</si>
  <si>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</si>
  <si>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</si>
  <si>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</si>
  <si>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</si>
  <si>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</si>
  <si>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</si>
  <si>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</si>
  <si>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</si>
  <si>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</si>
  <si>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</si>
  <si>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</si>
  <si>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</si>
  <si>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</si>
  <si>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</si>
  <si>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</si>
  <si>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</si>
  <si>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</si>
  <si>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</si>
  <si>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</si>
  <si>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</si>
  <si>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</si>
  <si>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</si>
  <si>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</si>
  <si>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</si>
  <si>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</si>
  <si>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</si>
  <si>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</si>
  <si>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</si>
  <si>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</si>
  <si>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</si>
  <si>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</si>
  <si>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</si>
  <si>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</si>
  <si>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</si>
  <si>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</si>
  <si>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</si>
  <si>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</si>
  <si>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</si>
  <si>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</si>
  <si>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</si>
  <si>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</si>
  <si>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</si>
  <si>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</si>
  <si>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</si>
  <si>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</si>
  <si>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</si>
  <si>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</si>
  <si>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</si>
  <si>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</si>
  <si>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</si>
  <si>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</si>
  <si>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</si>
  <si>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</si>
  <si>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</si>
  <si>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</si>
  <si>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</si>
  <si>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</si>
  <si>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</si>
  <si>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</si>
  <si>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</si>
  <si>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</si>
  <si>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</si>
  <si>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</si>
  <si>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</si>
  <si>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</si>
  <si>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</si>
  <si>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</si>
  <si>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</si>
  <si>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</si>
  <si>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</si>
  <si>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</si>
  <si>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</si>
  <si>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</si>
  <si>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</si>
  <si>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</si>
  <si>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</si>
  <si>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</si>
  <si>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</si>
  <si>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</si>
  <si>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</si>
  <si>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</si>
  <si>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</si>
  <si>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</si>
  <si>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</si>
  <si>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</si>
  <si>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</si>
  <si>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</si>
  <si>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</si>
  <si>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</si>
  <si>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</si>
  <si>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</si>
  <si>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</si>
  <si>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</si>
  <si>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</si>
  <si>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</si>
  <si>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</si>
  <si>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</si>
  <si>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</si>
  <si>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</si>
  <si>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</si>
  <si>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</si>
  <si>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</si>
  <si>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</si>
  <si>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</si>
  <si>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</si>
  <si>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</si>
  <si>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</si>
  <si>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</si>
  <si>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</si>
  <si>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</si>
  <si>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</si>
  <si>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</si>
  <si>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</si>
  <si>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</si>
  <si>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</si>
  <si>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</si>
  <si>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</si>
  <si>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</si>
  <si>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</si>
  <si>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</si>
  <si>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</si>
  <si>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</si>
  <si>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</si>
  <si>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</si>
  <si>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</si>
  <si>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</si>
  <si>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</si>
  <si>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</si>
  <si>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</si>
  <si>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</si>
  <si>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</si>
  <si>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</si>
  <si>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</si>
  <si>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</si>
  <si>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</si>
  <si>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</si>
  <si>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</si>
  <si>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</si>
  <si>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</si>
  <si>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</si>
  <si>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</si>
  <si>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</si>
  <si>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</si>
  <si>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</si>
  <si>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</si>
  <si>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</si>
  <si>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</si>
  <si>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</si>
  <si>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</si>
  <si>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</si>
  <si>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</si>
  <si>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</si>
  <si>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</si>
  <si>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</si>
  <si>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</si>
  <si>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</si>
  <si>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</si>
  <si>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</si>
  <si>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</si>
  <si>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</si>
  <si>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</si>
  <si>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</si>
  <si>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</si>
  <si>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</si>
  <si>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</si>
  <si>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</si>
  <si>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</si>
  <si>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</si>
  <si>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</si>
  <si>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</si>
  <si>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</si>
  <si>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</si>
  <si>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</si>
  <si>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</si>
  <si>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</si>
  <si>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</si>
  <si>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</si>
  <si>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</si>
  <si>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</si>
  <si>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</si>
  <si>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</si>
  <si>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</si>
  <si>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</si>
  <si>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</si>
  <si>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</si>
  <si>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</si>
  <si>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</si>
  <si>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</si>
  <si>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</si>
  <si>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</si>
  <si>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</si>
  <si>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</si>
  <si>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</si>
  <si>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</si>
  <si>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</si>
  <si>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</si>
  <si>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</si>
  <si>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</si>
  <si>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</si>
  <si>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</si>
  <si>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</si>
  <si>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</si>
  <si>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</si>
  <si>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</si>
  <si>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</si>
  <si>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</si>
  <si>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</si>
  <si>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</si>
  <si>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</si>
  <si>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</si>
  <si>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</si>
  <si>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</si>
  <si>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</si>
  <si>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</si>
  <si>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</si>
  <si>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</si>
  <si>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</si>
  <si>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</si>
  <si>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</si>
  <si>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</si>
  <si>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</si>
  <si>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</si>
  <si>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</si>
  <si>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</si>
  <si>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</si>
  <si>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</si>
  <si>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</si>
  <si>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</si>
  <si>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</si>
  <si>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</si>
  <si>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</si>
  <si>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</si>
  <si>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</si>
  <si>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</si>
  <si>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</si>
  <si>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</si>
  <si>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</si>
  <si>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</si>
  <si>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</si>
  <si>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</si>
  <si>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</si>
  <si>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</si>
  <si>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</si>
  <si>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</si>
  <si>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</si>
  <si>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</si>
  <si>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</si>
  <si>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</si>
  <si>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</si>
  <si>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</si>
  <si>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</si>
  <si>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</si>
  <si>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</si>
  <si>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</si>
  <si>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</si>
  <si>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</si>
  <si>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</si>
  <si>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</si>
  <si>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</si>
  <si>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</si>
  <si>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</si>
  <si>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</si>
  <si>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</si>
  <si>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</si>
  <si>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</si>
  <si>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</si>
  <si>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</si>
  <si>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</si>
  <si>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</si>
  <si>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</si>
  <si>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</si>
  <si>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</si>
  <si>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</si>
  <si>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</si>
  <si>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</si>
  <si>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</si>
  <si>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</si>
  <si>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</si>
  <si>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</si>
  <si>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</si>
  <si>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</si>
  <si>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</si>
  <si>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</si>
  <si>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</si>
  <si>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</si>
  <si>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</si>
  <si>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</si>
  <si>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</si>
  <si>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</si>
  <si>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</si>
  <si>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</si>
  <si>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</si>
  <si>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</si>
  <si>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</si>
  <si>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</si>
  <si>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</si>
  <si>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</si>
  <si>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</si>
  <si>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</si>
  <si>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</si>
  <si>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</si>
  <si>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</si>
  <si>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</si>
  <si>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</si>
  <si>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</si>
  <si>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</si>
  <si>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</si>
  <si>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</si>
  <si>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</si>
  <si>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</si>
  <si>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</si>
  <si>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</si>
  <si>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</si>
  <si>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</si>
  <si>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</si>
  <si>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</si>
  <si>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</si>
  <si>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</si>
  <si>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</si>
  <si>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</si>
  <si>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</si>
  <si>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</si>
  <si>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</si>
  <si>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</si>
  <si>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</si>
  <si>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</si>
  <si>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</si>
  <si>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</si>
  <si>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</si>
  <si>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</si>
  <si>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</si>
  <si>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</si>
  <si>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</si>
  <si>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</si>
  <si>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</si>
  <si>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</si>
  <si>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</si>
  <si>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</si>
  <si>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</si>
  <si>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</si>
  <si>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</si>
  <si>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</si>
  <si>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</si>
  <si>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</si>
  <si>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</si>
  <si>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</si>
  <si>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</si>
  <si>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</si>
  <si>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</si>
  <si>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</si>
  <si>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</si>
  <si>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</si>
  <si>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</si>
  <si>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</si>
  <si>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</si>
  <si>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</si>
  <si>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</si>
  <si>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</si>
  <si>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</si>
  <si>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</si>
  <si>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</si>
  <si>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</si>
  <si>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</si>
  <si>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</si>
  <si>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</si>
  <si>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</si>
  <si>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</si>
  <si>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</si>
  <si>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</si>
  <si>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</si>
  <si>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</si>
  <si>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</si>
  <si>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</si>
  <si>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</si>
  <si>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</si>
  <si>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</si>
  <si>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</si>
  <si>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</si>
  <si>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</si>
  <si>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</si>
  <si>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</si>
  <si>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</si>
  <si>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</si>
  <si>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</si>
  <si>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</si>
  <si>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</si>
  <si>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</si>
  <si>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</si>
  <si>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</si>
  <si>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</si>
  <si>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</si>
  <si>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</si>
  <si>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</si>
  <si>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</si>
  <si>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</si>
  <si>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</si>
  <si>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</si>
  <si>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</si>
  <si>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</si>
  <si>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</si>
  <si>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</si>
  <si>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</si>
  <si>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</si>
  <si>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</si>
  <si>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</si>
  <si>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</si>
  <si>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</si>
  <si>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</si>
  <si>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</si>
  <si>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</si>
  <si>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</si>
  <si>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</si>
  <si>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</si>
  <si>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</si>
  <si>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</si>
  <si>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</si>
  <si>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</si>
  <si>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</si>
  <si>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</si>
  <si>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</si>
  <si>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</si>
  <si>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</si>
  <si>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</si>
  <si>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</si>
  <si>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</si>
  <si>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</si>
  <si>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</si>
  <si>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</si>
  <si>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</si>
  <si>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</si>
  <si>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</si>
  <si>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</si>
  <si>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</si>
  <si>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</si>
  <si>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</si>
  <si>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</si>
  <si>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</si>
  <si>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</si>
  <si>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</si>
  <si>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</si>
  <si>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</si>
  <si>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</si>
  <si>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</si>
  <si>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</si>
  <si>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</si>
  <si>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</si>
  <si>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</si>
  <si>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</si>
  <si>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</si>
  <si>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</si>
  <si>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</si>
  <si>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</si>
  <si>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</si>
  <si>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</si>
  <si>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</si>
  <si>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</si>
  <si>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</si>
  <si>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</si>
  <si>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</si>
  <si>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</si>
  <si>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</si>
  <si>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</si>
  <si>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</si>
  <si>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</si>
  <si>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</si>
  <si>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</si>
  <si>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</si>
  <si>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</si>
  <si>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</si>
  <si>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</si>
  <si>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</si>
  <si>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</si>
  <si>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</si>
  <si>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</si>
  <si>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</si>
  <si>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</si>
  <si>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</si>
  <si>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</si>
  <si>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</si>
  <si>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</si>
  <si>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</si>
  <si>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</si>
  <si>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</si>
  <si>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</si>
  <si>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</si>
  <si>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</si>
  <si>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</si>
  <si>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</si>
  <si>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</si>
  <si>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</si>
  <si>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</si>
  <si>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</si>
  <si>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</si>
  <si>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</si>
  <si>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</si>
  <si>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</si>
  <si>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</si>
  <si>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</si>
  <si>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</si>
  <si>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</si>
  <si>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</si>
  <si>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</si>
  <si>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</si>
  <si>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</si>
  <si>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</si>
  <si>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</si>
  <si>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</si>
  <si>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</si>
  <si>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</si>
  <si>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</si>
  <si>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</si>
  <si>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</si>
  <si>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</si>
  <si>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</si>
  <si>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</si>
  <si>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</si>
  <si>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</si>
  <si>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</si>
  <si>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</si>
  <si>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</si>
  <si>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</si>
  <si>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</si>
  <si>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</si>
  <si>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</si>
  <si>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</si>
  <si>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</si>
  <si>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</si>
  <si>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</si>
  <si>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</si>
  <si>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</si>
  <si>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</si>
  <si>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</si>
  <si>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</si>
  <si>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</si>
  <si>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</si>
  <si>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</si>
  <si>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</si>
  <si>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</si>
  <si>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</si>
  <si>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</si>
  <si>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</si>
  <si>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</si>
  <si>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</si>
  <si>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</si>
  <si>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</si>
  <si>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</si>
  <si>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</si>
  <si>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</si>
  <si>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</si>
  <si>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</si>
  <si>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</si>
  <si>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</si>
  <si>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</si>
  <si>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</si>
  <si>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</si>
  <si>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</si>
  <si>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</si>
  <si>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</si>
  <si>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</si>
  <si>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</si>
  <si>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</si>
  <si>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</si>
  <si>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</si>
  <si>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</si>
  <si>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</si>
  <si>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</si>
  <si>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</si>
  <si>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</si>
  <si>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</si>
  <si>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</si>
  <si>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</si>
  <si>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</si>
  <si>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</si>
  <si>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</si>
  <si>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</si>
  <si>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</si>
  <si>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</si>
  <si>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</si>
  <si>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</si>
  <si>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</si>
  <si>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</si>
  <si>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</si>
  <si>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</si>
  <si>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</si>
  <si>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</si>
  <si>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</si>
  <si>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</si>
  <si>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</si>
  <si>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</si>
  <si>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</si>
  <si>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</si>
  <si>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</si>
  <si>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</si>
  <si>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</si>
  <si>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</si>
  <si>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</si>
  <si>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</si>
  <si>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</si>
  <si>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</si>
  <si>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</si>
  <si>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</si>
  <si>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</si>
  <si>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</si>
  <si>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</si>
  <si>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</si>
  <si>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</si>
  <si>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</si>
  <si>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</si>
  <si>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</si>
  <si>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</si>
  <si>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</si>
  <si>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</si>
  <si>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</si>
  <si>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</si>
  <si>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</si>
  <si>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</si>
  <si>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</si>
  <si>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</si>
  <si>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</si>
  <si>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</si>
  <si>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</si>
  <si>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</si>
  <si>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</si>
  <si>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</si>
  <si>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</si>
  <si>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</si>
  <si>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</si>
  <si>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</si>
  <si>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</si>
  <si>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</si>
  <si>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</si>
  <si>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</si>
  <si>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</si>
  <si>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</si>
  <si>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</si>
  <si>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</si>
  <si>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</si>
  <si>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</si>
  <si>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</si>
  <si>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</si>
  <si>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</si>
  <si>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</si>
  <si>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</si>
  <si>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</si>
  <si>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</si>
  <si>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</si>
  <si>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</si>
  <si>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</si>
  <si>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</si>
  <si>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</si>
  <si>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</si>
  <si>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</si>
  <si>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</si>
  <si>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</si>
  <si>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</si>
  <si>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</si>
  <si>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</si>
  <si>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</si>
  <si>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</si>
  <si>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</si>
  <si>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</si>
  <si>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</si>
  <si>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</si>
  <si>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</si>
  <si>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</si>
  <si>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</si>
  <si>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</si>
  <si>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</si>
  <si>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</si>
  <si>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</si>
  <si>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</si>
  <si>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</si>
  <si>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</si>
  <si>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</si>
  <si>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</si>
  <si>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</si>
  <si>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</si>
  <si>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</si>
  <si>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</si>
  <si>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</si>
  <si>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</si>
  <si>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</si>
  <si>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</si>
  <si>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</si>
  <si>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</si>
  <si>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</si>
  <si>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</si>
  <si>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</si>
  <si>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</si>
  <si>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</si>
  <si>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</si>
  <si>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</si>
  <si>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</si>
  <si>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</si>
  <si>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</si>
  <si>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</si>
  <si>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</si>
  <si>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</si>
  <si>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</si>
  <si>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</si>
  <si>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</si>
  <si>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</si>
  <si>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</si>
  <si>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</si>
  <si>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</si>
  <si>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</si>
  <si>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</si>
  <si>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</si>
  <si>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</si>
  <si>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</si>
  <si>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</si>
  <si>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</si>
  <si>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</si>
  <si>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</si>
  <si>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</si>
  <si>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</si>
  <si>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</si>
  <si>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</si>
  <si>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</si>
  <si>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</si>
  <si>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</si>
  <si>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</si>
  <si>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</si>
  <si>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</si>
  <si>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</si>
  <si>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</si>
  <si>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</si>
  <si>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</si>
  <si>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</si>
  <si>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</si>
  <si>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</si>
  <si>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</si>
  <si>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</si>
  <si>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</si>
  <si>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</si>
  <si>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</si>
  <si>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</si>
  <si>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</si>
  <si>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</si>
  <si>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</si>
  <si>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</si>
  <si>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</si>
  <si>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</si>
  <si>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</si>
  <si>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</si>
  <si>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</si>
  <si>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</si>
  <si>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</si>
  <si>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</si>
  <si>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</si>
  <si>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</si>
  <si>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</si>
  <si>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</si>
  <si>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</si>
  <si>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</si>
  <si>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</si>
  <si>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</si>
  <si>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</si>
  <si>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</si>
  <si>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</si>
  <si>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</si>
  <si>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</si>
  <si>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</si>
  <si>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</si>
  <si>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</si>
  <si>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</si>
  <si>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</si>
  <si>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</si>
  <si>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</si>
  <si>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</si>
  <si>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</si>
  <si>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</si>
  <si>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</si>
  <si>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</si>
  <si>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</si>
  <si>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</si>
  <si>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</si>
  <si>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</si>
  <si>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</si>
  <si>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</si>
  <si>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</si>
  <si>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</si>
  <si>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</si>
  <si>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</si>
  <si>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</si>
  <si>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</si>
  <si>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</si>
  <si>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</si>
  <si>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</si>
  <si>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</si>
  <si>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</si>
  <si>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</si>
  <si>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</si>
  <si>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</si>
  <si>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</si>
  <si>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</si>
  <si>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</si>
  <si>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</si>
  <si>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</si>
  <si>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</si>
  <si>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</si>
  <si>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</si>
  <si>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</si>
  <si>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</si>
  <si>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</si>
  <si>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</si>
  <si>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</si>
  <si>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</si>
  <si>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</si>
  <si>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</si>
  <si>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</si>
  <si>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</si>
  <si>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</si>
  <si>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</si>
  <si>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</si>
  <si>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</si>
  <si>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</si>
  <si>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</si>
  <si>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</si>
  <si>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</si>
  <si>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</si>
  <si>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</si>
  <si>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</si>
  <si>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</si>
  <si>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</si>
  <si>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</si>
  <si>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</si>
  <si>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</si>
  <si>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</si>
  <si>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</si>
  <si>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</si>
  <si>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</si>
  <si>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</si>
  <si>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</si>
  <si>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</si>
  <si>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</si>
  <si>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</si>
  <si>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</si>
  <si>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</si>
  <si>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</si>
  <si>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</si>
  <si>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</si>
  <si>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</si>
  <si>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</si>
  <si>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</si>
  <si>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</si>
  <si>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</si>
  <si>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</si>
  <si>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</si>
  <si>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</si>
  <si>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</si>
  <si>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</si>
  <si>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</si>
  <si>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</si>
  <si>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</si>
  <si>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</si>
  <si>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</si>
  <si>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</si>
  <si>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</si>
  <si>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</si>
  <si>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</si>
  <si>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</si>
  <si>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</si>
  <si>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</si>
  <si>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</si>
  <si>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</si>
  <si>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</si>
  <si>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</si>
  <si>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</si>
  <si>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</si>
  <si>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</si>
  <si>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</si>
  <si>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</si>
  <si>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</si>
  <si>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</si>
  <si>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</si>
  <si>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</si>
  <si>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</si>
  <si>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</si>
  <si>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</si>
  <si>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</si>
  <si>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</si>
  <si>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</si>
  <si>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</si>
  <si>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</si>
  <si>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</si>
  <si>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</si>
  <si>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</si>
  <si>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</si>
  <si>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</si>
  <si>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</si>
  <si>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</si>
  <si>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</si>
  <si>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</si>
  <si>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</si>
  <si>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</si>
  <si>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</si>
  <si>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</si>
  <si>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</si>
  <si>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</si>
  <si>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</si>
  <si>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</si>
  <si>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</si>
  <si>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</si>
  <si>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</si>
  <si>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</si>
  <si>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</si>
  <si>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</si>
  <si>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</si>
  <si>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</si>
  <si>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</si>
  <si>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</si>
  <si>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</si>
  <si>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</si>
  <si>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</si>
  <si>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</si>
  <si>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</si>
  <si>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</si>
  <si>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</si>
  <si>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</si>
  <si>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</si>
  <si>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</si>
  <si>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</si>
  <si>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</si>
  <si>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</si>
  <si>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</si>
  <si>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</si>
  <si>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</si>
  <si>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</si>
  <si>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</si>
  <si>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</si>
  <si>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</si>
  <si>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</si>
  <si>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</si>
  <si>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</si>
  <si>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</si>
  <si>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</si>
  <si>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</si>
  <si>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</si>
  <si>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</si>
  <si>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</si>
  <si>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</si>
  <si>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</si>
  <si>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</si>
  <si>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</si>
  <si>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</si>
  <si>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</si>
  <si>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</si>
  <si>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</si>
  <si>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</si>
  <si>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</si>
  <si>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</si>
  <si>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</si>
  <si>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</si>
  <si>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</si>
  <si>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</si>
  <si>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</si>
  <si>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</si>
  <si>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</si>
  <si>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</si>
  <si>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</si>
  <si>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</si>
  <si>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</si>
  <si>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</si>
  <si>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</si>
  <si>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</si>
  <si>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</si>
  <si>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</si>
  <si>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</si>
  <si>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</si>
  <si>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</si>
  <si>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</si>
  <si>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</si>
  <si>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</si>
  <si>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</si>
  <si>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</si>
  <si>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</si>
  <si>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</si>
  <si>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</si>
  <si>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</si>
  <si>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</si>
  <si>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</si>
  <si>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</si>
  <si>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</si>
  <si>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</si>
  <si>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</si>
  <si>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</si>
  <si>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</si>
  <si>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</si>
  <si>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</si>
  <si>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</si>
  <si>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</si>
  <si>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</si>
  <si>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</si>
  <si>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</si>
  <si>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</si>
  <si>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</si>
  <si>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</si>
  <si>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</si>
  <si>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</si>
  <si>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</si>
  <si>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</si>
  <si>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</si>
  <si>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</si>
  <si>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</si>
  <si>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</si>
  <si>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</si>
  <si>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</si>
  <si>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</si>
  <si>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</si>
  <si>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</si>
  <si>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</si>
  <si>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</si>
  <si>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</si>
  <si>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</si>
  <si>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</si>
  <si>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</si>
  <si>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</si>
  <si>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</si>
  <si>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</si>
  <si>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</si>
  <si>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</si>
  <si>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</si>
  <si>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</si>
  <si>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</si>
  <si>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</si>
  <si>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</si>
  <si>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</si>
  <si>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</si>
  <si>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</si>
  <si>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</si>
  <si>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</si>
  <si>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</si>
  <si>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</si>
  <si>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</si>
  <si>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</si>
  <si>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</si>
  <si>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</si>
  <si>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</si>
  <si>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</si>
  <si>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</si>
  <si>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</si>
  <si>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</si>
  <si>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</si>
  <si>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</si>
  <si>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</si>
  <si>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</si>
  <si>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</si>
  <si>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</si>
  <si>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</si>
  <si>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</si>
  <si>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</si>
  <si>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</si>
  <si>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</si>
  <si>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</si>
  <si>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</si>
  <si>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</si>
  <si>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</si>
  <si>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</si>
  <si>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</si>
  <si>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</si>
  <si>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</si>
  <si>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</si>
  <si>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</si>
  <si>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</si>
  <si>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</si>
  <si>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</si>
  <si>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</si>
  <si>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</si>
  <si>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</si>
  <si>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</si>
  <si>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</si>
  <si>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</si>
  <si>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</si>
  <si>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</si>
  <si>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</si>
  <si>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</si>
  <si>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</si>
  <si>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</si>
  <si>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</si>
  <si>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</si>
  <si>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</si>
  <si>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</si>
  <si>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</si>
  <si>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</si>
  <si>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</si>
  <si>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</si>
  <si>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</si>
  <si>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</si>
  <si>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</si>
  <si>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</si>
  <si>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</si>
  <si>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</si>
  <si>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</si>
  <si>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</si>
  <si>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</si>
  <si>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</si>
  <si>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</si>
  <si>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</si>
  <si>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</si>
  <si>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</si>
  <si>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</si>
  <si>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</si>
  <si>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</si>
  <si>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</si>
  <si>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</si>
  <si>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</si>
  <si>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</si>
  <si>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</si>
  <si>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</si>
  <si>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</si>
  <si>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</si>
  <si>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</si>
  <si>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</si>
  <si>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</si>
  <si>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</si>
  <si>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</si>
  <si>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</si>
  <si>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</si>
  <si>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</si>
  <si>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</si>
  <si>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</si>
  <si>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</si>
  <si>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</si>
  <si>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</si>
  <si>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</si>
  <si>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</si>
  <si>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</si>
  <si>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</si>
  <si>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</si>
  <si>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</si>
  <si>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</si>
  <si>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</si>
  <si>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</si>
  <si>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</si>
  <si>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</si>
  <si>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</si>
  <si>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</si>
  <si>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</si>
  <si>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</si>
  <si>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</si>
  <si>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</si>
  <si>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</si>
  <si>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</si>
  <si>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</si>
  <si>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</si>
  <si>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</si>
  <si>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</si>
  <si>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</si>
  <si>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</si>
  <si>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</si>
  <si>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</si>
  <si>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</si>
  <si>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</si>
  <si>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</si>
  <si>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</si>
  <si>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</si>
  <si>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</si>
  <si>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</si>
  <si>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</si>
  <si>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</si>
  <si>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</si>
  <si>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</si>
  <si>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</si>
  <si>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</si>
  <si>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</si>
  <si>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</si>
  <si>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</si>
  <si>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</si>
  <si>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</si>
  <si>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</si>
  <si>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</si>
  <si>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</si>
  <si>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</si>
  <si>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</si>
  <si>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</si>
  <si>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</si>
  <si>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</si>
  <si>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</si>
  <si>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</si>
  <si>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</si>
  <si>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</si>
  <si>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</si>
  <si>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</si>
  <si>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</si>
  <si>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</si>
  <si>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</si>
  <si>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</si>
  <si>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</si>
  <si>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</si>
  <si>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</si>
  <si>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</si>
  <si>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</si>
  <si>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</si>
  <si>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</si>
  <si>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</si>
  <si>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</si>
  <si>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</si>
  <si>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</si>
  <si>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</si>
  <si>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</si>
  <si>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</si>
  <si>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</si>
  <si>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</si>
  <si>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</si>
  <si>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</si>
  <si>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</si>
  <si>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</si>
  <si>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</si>
  <si>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</si>
  <si>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</si>
  <si>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</si>
  <si>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</si>
  <si>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</si>
  <si>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</si>
  <si>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</si>
  <si>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</si>
  <si>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</si>
  <si>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</si>
  <si>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</si>
  <si>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</si>
  <si>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</si>
  <si>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</si>
  <si>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</si>
  <si>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</si>
  <si>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</si>
  <si>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</si>
  <si>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</si>
  <si>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</si>
  <si>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</si>
  <si>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</si>
  <si>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</si>
  <si>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</si>
  <si>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</si>
  <si>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</si>
  <si>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</si>
  <si>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</si>
  <si>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</si>
  <si>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</si>
  <si>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</si>
  <si>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</si>
  <si>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</si>
  <si>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</si>
  <si>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</si>
  <si>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</si>
  <si>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</si>
  <si>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</si>
  <si>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</si>
  <si>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</si>
  <si>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</si>
  <si>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</si>
  <si>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</si>
  <si>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</si>
  <si>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</si>
  <si>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</si>
  <si>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</si>
  <si>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</si>
  <si>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</si>
  <si>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</si>
  <si>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</si>
  <si>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</si>
  <si>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</si>
  <si>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</si>
  <si>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</si>
  <si>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</si>
  <si>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</si>
  <si>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</si>
  <si>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</si>
  <si>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</si>
  <si>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</si>
  <si>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</si>
  <si>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</si>
  <si>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</si>
  <si>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</si>
  <si>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</si>
  <si>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</si>
  <si>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</si>
  <si>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</si>
  <si>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</si>
  <si>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</si>
  <si>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</si>
  <si>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</si>
  <si>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</si>
  <si>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</si>
  <si>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</si>
  <si>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</si>
  <si>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</si>
  <si>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</si>
  <si>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</si>
  <si>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</si>
  <si>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</si>
  <si>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</si>
  <si>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</si>
  <si>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</si>
  <si>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</si>
  <si>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</si>
  <si>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</si>
  <si>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</si>
  <si>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</si>
  <si>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</si>
  <si>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</si>
  <si>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</si>
  <si>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</si>
  <si>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</si>
  <si>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</si>
  <si>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</si>
  <si>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</si>
  <si>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</si>
  <si>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</si>
  <si>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</si>
  <si>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</si>
  <si>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</si>
  <si>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</si>
  <si>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</si>
  <si>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</si>
  <si>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</si>
  <si>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</si>
  <si>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</si>
  <si>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</si>
  <si>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</si>
  <si>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</si>
  <si>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</si>
  <si>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</si>
  <si>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</si>
  <si>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</si>
  <si>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</si>
  <si>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</si>
  <si>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</si>
  <si>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</si>
  <si>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</si>
  <si>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</si>
  <si>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</si>
  <si>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</si>
  <si>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</si>
  <si>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</si>
  <si>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</si>
  <si>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</si>
  <si>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</si>
  <si>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</si>
  <si>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</si>
  <si>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</si>
  <si>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</si>
  <si>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</si>
  <si>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</si>
  <si>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</si>
  <si>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</si>
  <si>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</si>
  <si>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</si>
  <si>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</si>
  <si>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</si>
  <si>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</si>
  <si>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</si>
  <si>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</si>
  <si>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</si>
  <si>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</si>
  <si>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</si>
  <si>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</si>
  <si>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</si>
  <si>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</si>
  <si>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</si>
  <si>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</si>
  <si>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</si>
  <si>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</si>
  <si>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</si>
  <si>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</si>
  <si>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</si>
  <si>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</si>
  <si>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</si>
  <si>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</si>
  <si>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</si>
  <si>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</si>
  <si>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</si>
  <si>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</si>
  <si>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</si>
  <si>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</si>
  <si>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</si>
  <si>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</si>
  <si>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</si>
  <si>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</si>
  <si>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</si>
  <si>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</si>
  <si>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</si>
  <si>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</si>
  <si>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</si>
  <si>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</si>
  <si>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</si>
  <si>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</si>
  <si>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</si>
  <si>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</si>
  <si>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</si>
  <si>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</si>
  <si>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</si>
  <si>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</si>
  <si>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</si>
  <si>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</si>
  <si>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</si>
  <si>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</si>
  <si>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</si>
  <si>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</si>
  <si>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</si>
  <si>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</si>
  <si>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</si>
  <si>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</si>
  <si>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</si>
  <si>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</si>
  <si>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</si>
  <si>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</si>
  <si>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</si>
  <si>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</si>
  <si>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</si>
  <si>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</si>
  <si>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</si>
  <si>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</si>
  <si>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</si>
  <si>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</si>
  <si>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</si>
  <si>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</si>
  <si>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</si>
  <si>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</si>
  <si>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</si>
  <si>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</si>
  <si>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</si>
  <si>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</si>
  <si>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</si>
  <si>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</si>
  <si>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</si>
  <si>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</si>
  <si>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</si>
  <si>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</si>
  <si>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</si>
  <si>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</si>
  <si>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</si>
  <si>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</si>
  <si>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</si>
  <si>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</si>
  <si>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</si>
  <si>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</si>
  <si>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</si>
  <si>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</si>
  <si>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</si>
  <si>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</si>
  <si>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</si>
  <si>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</si>
  <si>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</si>
  <si>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</si>
  <si>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</si>
  <si>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</si>
  <si>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</si>
  <si>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</si>
  <si>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</si>
  <si>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</si>
  <si>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</si>
  <si>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</si>
  <si>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</si>
  <si>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</si>
  <si>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</si>
  <si>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</si>
  <si>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</si>
  <si>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</si>
  <si>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</si>
  <si>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</si>
  <si>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</si>
  <si>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</si>
  <si>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</si>
  <si>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</si>
  <si>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</si>
  <si>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</si>
  <si>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</si>
  <si>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</si>
  <si>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</si>
  <si>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</si>
  <si>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</si>
  <si>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</si>
  <si>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</si>
  <si>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</si>
  <si>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</si>
  <si>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</si>
  <si>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</si>
  <si>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</si>
  <si>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</si>
  <si>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</si>
  <si>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</si>
  <si>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</si>
  <si>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</si>
  <si>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</si>
  <si>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</si>
  <si>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</si>
  <si>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</si>
  <si>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</si>
  <si>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</si>
  <si>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</si>
  <si>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</si>
  <si>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</si>
  <si>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</si>
  <si>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</si>
  <si>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</si>
  <si>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</si>
  <si>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</si>
  <si>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</si>
  <si>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</si>
  <si>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</si>
  <si>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</si>
  <si>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</si>
  <si>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</si>
  <si>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</si>
  <si>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</si>
  <si>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</si>
  <si>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</si>
  <si>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</si>
  <si>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</si>
  <si>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</si>
  <si>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</si>
  <si>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</si>
  <si>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</si>
  <si>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</si>
  <si>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</si>
  <si>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</si>
  <si>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</si>
  <si>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</si>
  <si>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</si>
  <si>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</si>
  <si>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</si>
  <si>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</si>
  <si>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</si>
  <si>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</si>
  <si>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</si>
  <si>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</si>
  <si>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</si>
  <si>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</si>
  <si>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</si>
  <si>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</si>
  <si>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</si>
  <si>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</si>
  <si>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</si>
  <si>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</si>
  <si>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</si>
  <si>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</si>
  <si>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</si>
  <si>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</si>
  <si>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</si>
  <si>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</si>
  <si>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</si>
  <si>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</si>
  <si>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</si>
  <si>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</si>
  <si>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</si>
  <si>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</si>
  <si>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</si>
  <si>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</si>
  <si>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</si>
  <si>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</si>
  <si>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</si>
  <si>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</si>
  <si>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</si>
  <si>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</si>
  <si>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</si>
  <si>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</si>
  <si>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</si>
  <si>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</si>
  <si>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</si>
  <si>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</si>
  <si>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</si>
  <si>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</si>
  <si>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</si>
  <si>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</si>
  <si>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</si>
  <si>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</si>
  <si>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</si>
  <si>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</si>
  <si>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</si>
  <si>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</si>
  <si>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</si>
  <si>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</si>
  <si>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</si>
  <si>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</si>
  <si>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</si>
  <si>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</si>
  <si>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</si>
  <si>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</si>
  <si>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</si>
  <si>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</si>
  <si>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</si>
  <si>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</si>
  <si>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</si>
  <si>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</si>
  <si>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</si>
  <si>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</si>
  <si>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</si>
  <si>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</si>
  <si>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</si>
  <si>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</si>
  <si>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</si>
  <si>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</si>
  <si>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</si>
  <si>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</si>
  <si>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</si>
  <si>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</si>
  <si>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</si>
  <si>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</si>
  <si>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</si>
  <si>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</si>
  <si>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</si>
  <si>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</si>
  <si>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</si>
  <si>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</si>
  <si>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</si>
  <si>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</si>
  <si>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</si>
  <si>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</si>
  <si>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</si>
  <si>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</si>
  <si>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</si>
  <si>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</si>
  <si>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</si>
  <si>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</si>
  <si>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</si>
  <si>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</si>
  <si>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</si>
  <si>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</si>
  <si>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</si>
  <si>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</si>
  <si>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</si>
  <si>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</si>
  <si>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</si>
  <si>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</si>
  <si>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</si>
  <si>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</si>
  <si>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</si>
  <si>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</si>
  <si>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</si>
  <si>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</si>
  <si>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</si>
  <si>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</si>
  <si>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</si>
  <si>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</si>
  <si>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</si>
  <si>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</si>
  <si>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</si>
  <si>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</si>
  <si>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</si>
  <si>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</si>
  <si>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</si>
  <si>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</si>
  <si>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</si>
  <si>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</si>
  <si>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</si>
  <si>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</si>
  <si>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</si>
  <si>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</si>
  <si>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</si>
  <si>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</si>
  <si>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</si>
  <si>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</si>
  <si>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</si>
  <si>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</si>
  <si>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</si>
  <si>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</si>
  <si>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</si>
  <si>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</si>
  <si>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</si>
  <si>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</si>
  <si>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</si>
  <si>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</si>
  <si>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</si>
  <si>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</si>
  <si>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</si>
  <si>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</si>
  <si>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</si>
  <si>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</si>
  <si>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</si>
  <si>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</si>
  <si>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</si>
  <si>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</si>
  <si>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</si>
  <si>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</si>
  <si>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</si>
  <si>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</si>
  <si>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</si>
  <si>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</si>
  <si>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</si>
  <si>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</si>
  <si>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</si>
  <si>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</si>
  <si>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</si>
  <si>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</si>
  <si>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</si>
  <si>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</si>
  <si>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</si>
  <si>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</si>
  <si>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</si>
  <si>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</si>
  <si>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</si>
  <si>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</si>
  <si>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</si>
  <si>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</si>
  <si>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</si>
  <si>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</si>
  <si>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</si>
  <si>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</si>
  <si>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</si>
  <si>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</si>
  <si>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</si>
  <si>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</si>
  <si>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</si>
  <si>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</si>
  <si>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</si>
  <si>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</si>
  <si>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</si>
  <si>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</si>
  <si>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</si>
  <si>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</si>
  <si>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</si>
  <si>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</si>
  <si>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</si>
  <si>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</si>
  <si>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</si>
  <si>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</si>
  <si>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</si>
  <si>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</si>
  <si>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</si>
  <si>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</si>
  <si>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</si>
  <si>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</si>
  <si>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</si>
  <si>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</si>
  <si>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</si>
  <si>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</si>
  <si>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</si>
  <si>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</si>
  <si>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</si>
  <si>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</si>
  <si>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</si>
  <si>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</si>
  <si>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</si>
  <si>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</si>
  <si>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</si>
  <si>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</si>
  <si>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</si>
  <si>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</si>
  <si>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</si>
  <si>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</si>
  <si>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</si>
  <si>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</si>
  <si>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</si>
  <si>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</si>
  <si>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</si>
  <si>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</si>
  <si>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</si>
  <si>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</si>
  <si>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</si>
  <si>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</si>
  <si>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</si>
  <si>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</si>
  <si>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</si>
  <si>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</si>
  <si>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</si>
  <si>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</si>
  <si>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</si>
  <si>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</si>
  <si>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</si>
  <si>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</si>
  <si>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</si>
  <si>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</si>
  <si>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</si>
  <si>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</si>
  <si>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</si>
  <si>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</si>
  <si>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</si>
  <si>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</si>
  <si>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</si>
  <si>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</si>
  <si>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</si>
  <si>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</si>
  <si>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</si>
  <si>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</si>
  <si>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</si>
  <si>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</si>
  <si>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</si>
  <si>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</si>
  <si>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</si>
  <si>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</si>
  <si>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</si>
  <si>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</si>
  <si>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</si>
  <si>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</si>
  <si>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</si>
  <si>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</si>
  <si>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</si>
  <si>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</si>
  <si>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</si>
  <si>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</si>
  <si>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</si>
  <si>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</si>
  <si>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</si>
  <si>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</si>
  <si>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</si>
  <si>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</si>
  <si>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</si>
  <si>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</si>
  <si>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</si>
  <si>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</si>
  <si>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</si>
  <si>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</si>
  <si>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</si>
  <si>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</si>
  <si>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</si>
  <si>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</si>
  <si>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</si>
  <si>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</si>
  <si>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</si>
  <si>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</si>
  <si>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</si>
  <si>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</si>
  <si>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</si>
  <si>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</si>
  <si>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</si>
  <si>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</si>
  <si>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</si>
  <si>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</si>
  <si>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</si>
  <si>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</si>
  <si>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</si>
  <si>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</si>
  <si>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</si>
  <si>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</si>
  <si>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</si>
  <si>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</si>
  <si>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</si>
  <si>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</si>
  <si>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</si>
  <si>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</si>
  <si>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</si>
  <si>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</si>
  <si>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</si>
  <si>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</si>
  <si>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</si>
  <si>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</si>
  <si>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</si>
  <si>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</si>
  <si>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</si>
  <si>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</si>
  <si>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</si>
  <si>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</si>
  <si>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</si>
  <si>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</si>
  <si>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</si>
  <si>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</si>
  <si>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</si>
  <si>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</si>
  <si>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</si>
  <si>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</si>
  <si>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</si>
  <si>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</si>
  <si>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</si>
  <si>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</si>
  <si>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</si>
  <si>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</si>
  <si>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</si>
  <si>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</si>
  <si>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</si>
  <si>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</si>
  <si>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</si>
  <si>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</si>
  <si>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</si>
  <si>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</si>
  <si>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</si>
  <si>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</si>
  <si>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</si>
  <si>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</si>
  <si>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</si>
  <si>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</si>
  <si>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</si>
  <si>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</si>
  <si>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</si>
  <si>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</si>
  <si>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</si>
  <si>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</si>
  <si>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</si>
  <si>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</si>
  <si>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</si>
  <si>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</si>
  <si>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</si>
  <si>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</si>
  <si>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</si>
  <si>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</si>
  <si>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</si>
  <si>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</si>
  <si>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</si>
  <si>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</si>
  <si>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</si>
  <si>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</si>
  <si>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</si>
  <si>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</si>
  <si>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</si>
  <si>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</si>
  <si>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</si>
  <si>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</si>
  <si>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</si>
  <si>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</si>
  <si>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</si>
  <si>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</si>
  <si>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</si>
  <si>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</si>
  <si>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</si>
  <si>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</si>
  <si>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</si>
  <si>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</si>
  <si>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</si>
  <si>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</si>
  <si>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</si>
  <si>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</si>
  <si>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</si>
  <si>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</si>
  <si>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</si>
  <si>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</si>
  <si>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</si>
  <si>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</si>
  <si>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</si>
  <si>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</si>
  <si>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</si>
  <si>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</si>
  <si>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</si>
  <si>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</si>
  <si>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</si>
  <si>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</si>
  <si>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</si>
  <si>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</si>
  <si>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</si>
  <si>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</si>
  <si>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</si>
  <si>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</si>
  <si>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</si>
  <si>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</si>
  <si>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</si>
  <si>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</si>
  <si>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</si>
  <si>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</si>
  <si>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</si>
  <si>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</si>
  <si>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</si>
  <si>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</si>
  <si>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</si>
  <si>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</si>
  <si>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</si>
  <si>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</si>
  <si>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</si>
  <si>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</si>
  <si>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</si>
  <si>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</si>
  <si>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</si>
  <si>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</si>
  <si>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</si>
  <si>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</si>
  <si>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</si>
  <si>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</si>
  <si>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</si>
  <si>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</si>
  <si>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</si>
  <si>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</si>
  <si>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</si>
  <si>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</si>
  <si>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</si>
  <si>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</si>
  <si>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</si>
  <si>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</si>
  <si>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</si>
  <si>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</si>
  <si>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</si>
  <si>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</si>
  <si>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</si>
  <si>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</si>
  <si>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</si>
  <si>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</si>
  <si>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</si>
  <si>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</si>
  <si>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</si>
  <si>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</si>
  <si>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</si>
  <si>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</si>
  <si>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</si>
  <si>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</si>
  <si>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</si>
  <si>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</si>
  <si>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</si>
  <si>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</si>
  <si>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</si>
  <si>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</si>
  <si>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</si>
  <si>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</si>
  <si>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</si>
  <si>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</si>
  <si>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</si>
  <si>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</si>
  <si>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</si>
  <si>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</si>
  <si>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</si>
  <si>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</si>
  <si>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</si>
  <si>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</si>
  <si>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</si>
  <si>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</si>
  <si>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</si>
  <si>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</si>
  <si>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</si>
  <si>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</si>
  <si>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</si>
  <si>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</si>
  <si>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</si>
  <si>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</si>
  <si>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</si>
  <si>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</si>
  <si>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</si>
  <si>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</si>
  <si>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</si>
  <si>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</si>
  <si>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</si>
  <si>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</si>
  <si>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</si>
  <si>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</si>
  <si>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</si>
  <si>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</si>
  <si>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</si>
  <si>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</si>
  <si>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</si>
  <si>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</si>
  <si>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</si>
  <si>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</si>
  <si>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</si>
  <si>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</si>
  <si>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</si>
  <si>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</si>
  <si>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</si>
  <si>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</si>
  <si>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</si>
  <si>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</si>
  <si>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</si>
  <si>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</si>
  <si>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</si>
  <si>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</si>
  <si>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</si>
  <si>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</si>
  <si>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</si>
  <si>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</si>
  <si>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</si>
  <si>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</si>
  <si>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</si>
  <si>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</si>
  <si>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</si>
  <si>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</si>
  <si>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</si>
  <si>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</si>
  <si>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</si>
  <si>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</si>
  <si>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</si>
  <si>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</si>
  <si>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</si>
  <si>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</si>
  <si>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</si>
  <si>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</si>
  <si>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</si>
  <si>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</si>
  <si>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</si>
  <si>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</si>
  <si>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</si>
  <si>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</si>
  <si>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</si>
  <si>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</si>
  <si>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</si>
  <si>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</si>
  <si>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</si>
  <si>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</si>
  <si>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</si>
  <si>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</si>
  <si>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</si>
  <si>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</si>
  <si>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</si>
  <si>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</si>
  <si>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</si>
  <si>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</si>
  <si>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</si>
  <si>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</si>
  <si>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</si>
  <si>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</si>
  <si>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</si>
  <si>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</si>
  <si>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</si>
  <si>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</si>
  <si>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</si>
  <si>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</si>
  <si>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</si>
  <si>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</si>
  <si>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</si>
  <si>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</si>
  <si>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</si>
  <si>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</si>
  <si>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</si>
  <si>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</si>
  <si>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</si>
  <si>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</si>
  <si>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</si>
  <si>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</si>
  <si>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</si>
  <si>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</si>
  <si>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</si>
  <si>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</si>
  <si>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</si>
  <si>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</si>
  <si>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</si>
  <si>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</si>
  <si>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</si>
  <si>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</si>
  <si>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</si>
  <si>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</si>
  <si>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</si>
  <si>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</si>
  <si>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</si>
  <si>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</si>
  <si>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</si>
  <si>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</si>
  <si>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</si>
  <si>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</si>
  <si>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</si>
  <si>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</si>
  <si>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</si>
  <si>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</si>
  <si>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</si>
  <si>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</si>
  <si>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</si>
  <si>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</si>
  <si>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</si>
  <si>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</si>
  <si>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</si>
  <si>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</si>
  <si>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</si>
  <si>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</si>
  <si>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</si>
  <si>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</si>
  <si>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</si>
  <si>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</si>
  <si>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</si>
  <si>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</si>
  <si>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</si>
  <si>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</si>
  <si>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</si>
  <si>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</si>
  <si>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</si>
  <si>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</si>
  <si>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</si>
  <si>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</si>
  <si>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</si>
  <si>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</si>
  <si>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</si>
  <si>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</si>
  <si>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</si>
  <si>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</si>
  <si>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</si>
  <si>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</si>
  <si>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</si>
  <si>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</si>
  <si>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</si>
  <si>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</si>
  <si>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</si>
  <si>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</si>
  <si>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</si>
  <si>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</si>
  <si>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</si>
  <si>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</si>
  <si>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</si>
  <si>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</si>
  <si>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</si>
  <si>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</si>
  <si>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</si>
  <si>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</si>
  <si>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</si>
  <si>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</si>
  <si>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</si>
  <si>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</si>
  <si>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</si>
  <si>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</si>
  <si>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</si>
  <si>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</si>
  <si>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</si>
  <si>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</si>
  <si>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</si>
  <si>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</si>
  <si>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</si>
  <si>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</si>
  <si>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</si>
  <si>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</si>
  <si>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</si>
  <si>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</si>
  <si>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</si>
  <si>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</si>
  <si>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</si>
  <si>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</si>
  <si>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</si>
  <si>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</si>
  <si>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</si>
  <si>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</si>
  <si>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</si>
  <si>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</si>
  <si>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</si>
  <si>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</si>
  <si>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</si>
  <si>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</si>
  <si>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</si>
  <si>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</si>
  <si>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</si>
  <si>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</si>
  <si>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</si>
  <si>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</si>
  <si>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</si>
  <si>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</si>
  <si>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</si>
  <si>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</si>
  <si>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</si>
  <si>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</si>
  <si>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</si>
  <si>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</si>
  <si>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</si>
  <si>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</si>
  <si>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</si>
  <si>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</si>
  <si>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</si>
  <si>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</si>
  <si>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</si>
  <si>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</si>
  <si>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</si>
  <si>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</si>
  <si>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</si>
  <si>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</si>
  <si>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</si>
  <si>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</si>
  <si>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</si>
  <si>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</si>
  <si>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</si>
  <si>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</si>
  <si>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</si>
  <si>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</si>
  <si>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</si>
  <si>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</si>
  <si>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</si>
  <si>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</si>
  <si>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</si>
  <si>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</si>
  <si>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</si>
  <si>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</si>
  <si>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</si>
  <si>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</si>
  <si>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</si>
  <si>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</si>
  <si>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</si>
  <si>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</si>
  <si>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</si>
  <si>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</si>
  <si>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</si>
  <si>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</si>
  <si>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</si>
  <si>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</si>
  <si>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</si>
  <si>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</si>
  <si>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</si>
  <si>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</si>
  <si>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</si>
  <si>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</si>
  <si>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</si>
  <si>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</si>
  <si>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</si>
  <si>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</si>
  <si>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</si>
  <si>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</si>
  <si>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</si>
  <si>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</si>
  <si>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</si>
  <si>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</si>
  <si>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</si>
  <si>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</si>
  <si>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</si>
  <si>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</si>
  <si>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</si>
  <si>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</si>
  <si>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</si>
  <si>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</si>
  <si>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</si>
  <si>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</si>
  <si>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</si>
  <si>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</si>
  <si>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</si>
  <si>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</si>
  <si>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</si>
  <si>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</si>
  <si>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</si>
  <si>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</si>
  <si>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</si>
  <si>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</si>
  <si>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</si>
  <si>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</si>
  <si>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</si>
  <si>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</si>
  <si>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</si>
  <si>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</si>
  <si>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</si>
  <si>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</si>
  <si>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</si>
  <si>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</si>
  <si>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</si>
  <si>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</si>
  <si>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</si>
  <si>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</si>
  <si>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</si>
  <si>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</si>
  <si>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</si>
  <si>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</si>
  <si>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</si>
  <si>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</si>
  <si>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</si>
  <si>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</si>
  <si>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</si>
  <si>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</si>
  <si>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</si>
  <si>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</si>
  <si>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</si>
  <si>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</si>
  <si>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</si>
  <si>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</si>
  <si>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</si>
  <si>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</si>
  <si>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</si>
  <si>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</si>
  <si>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</si>
  <si>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</si>
  <si>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</si>
  <si>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</si>
  <si>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</si>
  <si>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</si>
  <si>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</si>
  <si>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</si>
  <si>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</si>
  <si>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</si>
  <si>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</si>
  <si>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</si>
  <si>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</si>
  <si>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</si>
  <si>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</si>
  <si>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</si>
  <si>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</si>
  <si>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</si>
  <si>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</si>
  <si>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</si>
  <si>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</si>
  <si>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</si>
  <si>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</si>
  <si>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</si>
  <si>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</si>
  <si>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</si>
  <si>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</si>
  <si>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</si>
  <si>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</si>
  <si>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</si>
  <si>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</si>
  <si>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</si>
  <si>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</si>
  <si>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</si>
  <si>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</si>
  <si>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</si>
  <si>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</si>
  <si>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</si>
  <si>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</si>
  <si>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</si>
  <si>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</si>
  <si>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</si>
  <si>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</si>
  <si>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</si>
  <si>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</si>
  <si>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</si>
  <si>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</si>
  <si>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</si>
  <si>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</si>
  <si>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</si>
  <si>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</si>
  <si>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</si>
  <si>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</si>
  <si>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</si>
  <si>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</si>
  <si>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</si>
  <si>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</si>
  <si>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</si>
  <si>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</si>
  <si>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</si>
  <si>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</si>
  <si>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</si>
  <si>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</si>
  <si>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</si>
  <si>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</si>
  <si>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</si>
  <si>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</si>
  <si>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</si>
  <si>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</si>
  <si>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</si>
  <si>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</si>
  <si>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</si>
  <si>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</si>
  <si>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</si>
  <si>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</si>
  <si>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</si>
  <si>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</si>
  <si>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</si>
  <si>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</si>
  <si>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</si>
  <si>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</si>
  <si>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</si>
  <si>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</si>
  <si>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</si>
  <si>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</si>
  <si>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</si>
  <si>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</si>
  <si>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</si>
  <si>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</si>
  <si>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</si>
  <si>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</si>
  <si>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</si>
  <si>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</si>
  <si>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</si>
  <si>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</si>
  <si>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</si>
  <si>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</si>
  <si>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</si>
  <si>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</si>
  <si>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</si>
  <si>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</si>
  <si>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</si>
  <si>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</si>
  <si>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</si>
  <si>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</si>
  <si>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</si>
  <si>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</si>
  <si>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</si>
  <si>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</si>
  <si>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</si>
  <si>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</si>
  <si>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</si>
  <si>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</si>
  <si>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</si>
  <si>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</si>
  <si>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</si>
  <si>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</si>
  <si>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</si>
  <si>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</si>
  <si>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</si>
  <si>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</si>
  <si>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</si>
  <si>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</si>
  <si>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</si>
  <si>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</si>
  <si>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</si>
  <si>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</si>
  <si>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</si>
  <si>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</si>
  <si>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</si>
  <si>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</si>
  <si>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</si>
  <si>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</si>
  <si>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</si>
  <si>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</si>
  <si>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</si>
  <si>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</si>
  <si>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</si>
  <si>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</si>
  <si>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</si>
  <si>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</si>
  <si>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</si>
  <si>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</si>
  <si>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</si>
  <si>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</si>
  <si>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</si>
  <si>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</si>
  <si>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</si>
  <si>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</si>
  <si>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</si>
  <si>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</si>
  <si>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</si>
  <si>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</si>
  <si>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</si>
  <si>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</si>
  <si>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</si>
  <si>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</si>
  <si>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</si>
  <si>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</si>
  <si>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</si>
  <si>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</si>
  <si>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</si>
  <si>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</si>
  <si>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</si>
  <si>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</si>
  <si>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</si>
  <si>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</si>
  <si>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</si>
  <si>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</si>
  <si>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</si>
  <si>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</si>
  <si>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</si>
  <si>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</si>
  <si>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</si>
  <si>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</si>
  <si>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</si>
  <si>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</si>
  <si>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</si>
  <si>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</si>
  <si>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</si>
  <si>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</si>
  <si>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</si>
  <si>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</si>
  <si>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</si>
  <si>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</si>
  <si>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</si>
  <si>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</si>
  <si>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</si>
  <si>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</si>
  <si>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</si>
  <si>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</si>
  <si>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</si>
  <si>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</si>
  <si>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</si>
  <si>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</si>
  <si>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</si>
  <si>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</si>
  <si>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</si>
  <si>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</si>
  <si>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</si>
  <si>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</si>
  <si>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</si>
  <si>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</si>
  <si>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</si>
  <si>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</si>
  <si>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</si>
  <si>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</si>
  <si>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</si>
  <si>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</si>
  <si>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</si>
  <si>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</si>
  <si>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</si>
  <si>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</si>
  <si>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</si>
  <si>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</si>
  <si>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</si>
  <si>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</si>
  <si>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</si>
  <si>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</si>
  <si>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</si>
  <si>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</si>
  <si>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</si>
  <si>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</si>
  <si>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</si>
  <si>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</si>
  <si>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</si>
  <si>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</si>
  <si>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</si>
  <si>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</si>
  <si>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</si>
  <si>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</si>
  <si>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</si>
  <si>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</si>
  <si>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</si>
  <si>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</si>
  <si>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</si>
  <si>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</si>
  <si>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</si>
  <si>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</si>
  <si>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</si>
  <si>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</si>
  <si>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</si>
  <si>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</si>
  <si>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</si>
  <si>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</si>
  <si>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</si>
  <si>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</si>
  <si>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</si>
  <si>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</si>
  <si>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</si>
  <si>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</si>
  <si>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</si>
  <si>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</si>
  <si>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</si>
  <si>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</si>
  <si>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</si>
  <si>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</si>
  <si>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</si>
  <si>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</si>
  <si>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</si>
  <si>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</si>
  <si>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</si>
  <si>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</si>
  <si>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</si>
  <si>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</si>
  <si>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</si>
  <si>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</si>
  <si>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</si>
  <si>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</si>
  <si>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</si>
  <si>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</si>
  <si>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</si>
  <si>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</si>
  <si>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</si>
  <si>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</si>
  <si>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</si>
  <si>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</si>
  <si>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</si>
  <si>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</si>
  <si>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</si>
  <si>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</si>
  <si>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</si>
  <si>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</si>
  <si>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</si>
  <si>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</si>
  <si>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</si>
  <si>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</si>
  <si>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</si>
  <si>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</si>
  <si>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</si>
  <si>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</si>
  <si>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</si>
  <si>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</si>
  <si>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</si>
  <si>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</si>
  <si>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</si>
  <si>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</si>
  <si>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</si>
  <si>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</si>
  <si>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</si>
  <si>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</si>
  <si>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</si>
  <si>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</si>
  <si>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</si>
  <si>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</si>
  <si>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</si>
  <si>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</si>
  <si>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</si>
  <si>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</si>
  <si>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</si>
  <si>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</si>
  <si>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</si>
  <si>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</si>
  <si>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</si>
  <si>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</si>
  <si>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</si>
  <si>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</si>
  <si>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</si>
  <si>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</si>
  <si>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</si>
  <si>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</si>
  <si>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</si>
  <si>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</si>
  <si>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</si>
  <si>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</si>
  <si>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</si>
  <si>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</si>
  <si>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</si>
  <si>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</si>
  <si>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</si>
  <si>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</si>
  <si>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</si>
  <si>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</si>
  <si>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</si>
  <si>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</si>
  <si>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</si>
  <si>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</si>
  <si>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</si>
  <si>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</si>
  <si>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</si>
  <si>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</si>
  <si>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</si>
  <si>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</si>
  <si>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</si>
  <si>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</si>
  <si>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</si>
  <si>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</si>
  <si>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</si>
  <si>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</si>
  <si>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</si>
  <si>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</si>
  <si>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</si>
  <si>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</si>
  <si>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</si>
  <si>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</si>
  <si>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</si>
  <si>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</si>
  <si>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</si>
  <si>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</si>
  <si>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</si>
  <si>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</si>
  <si>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</si>
  <si>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</si>
  <si>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</si>
  <si>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</si>
  <si>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</si>
  <si>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</si>
  <si>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</si>
  <si>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</si>
  <si>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</si>
  <si>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</si>
  <si>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</si>
  <si>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</si>
  <si>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</si>
  <si>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</si>
  <si>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</si>
  <si>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</si>
  <si>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</si>
  <si>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</si>
  <si>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</si>
  <si>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</si>
  <si>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</si>
  <si>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</si>
  <si>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</si>
  <si>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</si>
  <si>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</si>
  <si>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</si>
  <si>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</si>
  <si>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</si>
  <si>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</si>
  <si>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</si>
  <si>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</si>
  <si>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</si>
  <si>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</si>
  <si>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</si>
  <si>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</si>
  <si>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</si>
  <si>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</si>
  <si>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</si>
  <si>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</si>
  <si>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</si>
  <si>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</si>
  <si>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</si>
  <si>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</si>
  <si>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</si>
  <si>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</si>
  <si>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</si>
  <si>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</si>
  <si>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</si>
  <si>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</si>
  <si>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</si>
  <si>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</si>
  <si>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</si>
  <si>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</si>
  <si>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</si>
  <si>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</si>
  <si>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</si>
  <si>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</si>
  <si>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</si>
  <si>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</si>
  <si>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</si>
  <si>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</si>
  <si>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</si>
  <si>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</si>
  <si>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</si>
  <si>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</si>
  <si>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</si>
  <si>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</si>
  <si>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</si>
  <si>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</si>
  <si>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</si>
  <si>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</si>
  <si>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</si>
  <si>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</si>
  <si>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</si>
  <si>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</si>
  <si>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</si>
  <si>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</si>
  <si>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</si>
  <si>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</si>
  <si>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</si>
  <si>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</si>
  <si>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</si>
  <si>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</si>
  <si>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</si>
  <si>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</si>
  <si>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</si>
  <si>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</si>
  <si>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</si>
  <si>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</si>
  <si>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</si>
  <si>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</si>
  <si>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</si>
  <si>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</si>
  <si>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</si>
  <si>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</si>
  <si>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</si>
  <si>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</si>
  <si>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</si>
  <si>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</si>
  <si>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</si>
  <si>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</si>
  <si>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</si>
  <si>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</si>
  <si>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</si>
  <si>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</si>
  <si>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</si>
  <si>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</si>
  <si>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</si>
  <si>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</si>
  <si>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</si>
  <si>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</si>
  <si>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</si>
  <si>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</si>
  <si>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</si>
  <si>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</si>
  <si>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</si>
  <si>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</si>
  <si>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</si>
  <si>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</si>
  <si>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</si>
  <si>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</si>
  <si>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</si>
  <si>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</si>
  <si>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</si>
  <si>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</si>
  <si>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</si>
  <si>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</si>
  <si>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</si>
  <si>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</si>
  <si>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</si>
  <si>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</si>
  <si>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</si>
  <si>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</si>
  <si>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</si>
  <si>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</si>
  <si>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</si>
  <si>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</si>
  <si>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</si>
  <si>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</si>
  <si>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</si>
  <si>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</si>
  <si>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</si>
  <si>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</si>
  <si>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</si>
  <si>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</si>
  <si>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</si>
  <si>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</si>
  <si>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</si>
  <si>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</si>
  <si>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</si>
  <si>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</si>
  <si>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</si>
  <si>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</si>
  <si>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</si>
  <si>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</si>
  <si>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</si>
  <si>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</si>
  <si>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</si>
  <si>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</si>
  <si>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</si>
  <si>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</si>
  <si>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</si>
  <si>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</si>
  <si>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</si>
  <si>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</si>
  <si>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</si>
  <si>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</si>
  <si>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</si>
  <si>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</si>
  <si>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</si>
  <si>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</si>
  <si>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</si>
  <si>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</si>
  <si>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</si>
  <si>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</si>
  <si>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</si>
  <si>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</si>
  <si>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</si>
  <si>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</si>
  <si>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</si>
  <si>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</si>
  <si>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</si>
  <si>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</si>
  <si>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</si>
  <si>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</si>
  <si>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</si>
  <si>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</si>
  <si>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</si>
  <si>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</si>
  <si>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</si>
  <si>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</si>
  <si>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</si>
  <si>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</si>
  <si>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</si>
  <si>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</si>
  <si>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</si>
  <si>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</si>
  <si>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</si>
  <si>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</si>
  <si>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</si>
  <si>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</si>
  <si>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</si>
  <si>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</si>
  <si>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</si>
  <si>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</si>
  <si>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</si>
  <si>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</si>
  <si>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</si>
  <si>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</si>
  <si>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</si>
  <si>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</si>
  <si>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</si>
  <si>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</si>
  <si>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</si>
  <si>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</si>
  <si>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</si>
  <si>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</si>
  <si>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</si>
  <si>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</si>
  <si>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</si>
  <si>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</si>
  <si>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</si>
  <si>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</si>
  <si>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</si>
  <si>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</si>
  <si>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</si>
  <si>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</si>
  <si>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</si>
  <si>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</si>
  <si>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</si>
  <si>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</si>
  <si>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</si>
  <si>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</si>
  <si>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</si>
  <si>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</si>
  <si>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</si>
  <si>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</si>
  <si>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</si>
  <si>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</si>
  <si>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</si>
  <si>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</si>
  <si>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</si>
  <si>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</si>
  <si>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</si>
  <si>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</si>
  <si>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</si>
  <si>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</si>
  <si>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</si>
  <si>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</si>
  <si>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</si>
  <si>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</si>
  <si>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</si>
  <si>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</si>
  <si>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</si>
  <si>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</si>
  <si>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</si>
  <si>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</si>
  <si>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</si>
  <si>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</si>
  <si>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</si>
  <si>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</si>
  <si>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</si>
  <si>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</si>
  <si>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</si>
  <si>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</si>
  <si>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</si>
  <si>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</si>
  <si>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</si>
  <si>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</si>
  <si>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</si>
  <si>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</si>
  <si>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</si>
  <si>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</si>
  <si>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</si>
  <si>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</si>
  <si>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</si>
  <si>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</si>
  <si>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</si>
  <si>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</si>
  <si>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</si>
  <si>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</si>
  <si>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</si>
  <si>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</si>
  <si>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</si>
  <si>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</si>
  <si>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</si>
  <si>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</si>
  <si>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</si>
  <si>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</si>
  <si>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</si>
  <si>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</si>
  <si>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</si>
  <si>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</si>
  <si>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</si>
  <si>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</si>
  <si>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</si>
  <si>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</si>
  <si>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</si>
  <si>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</si>
  <si>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</si>
  <si>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</si>
  <si>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</si>
  <si>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</si>
  <si>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</si>
  <si>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</si>
  <si>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</si>
  <si>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</si>
  <si>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</si>
  <si>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</si>
  <si>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</si>
  <si>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</si>
  <si>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</si>
  <si>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</si>
  <si>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</si>
  <si>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</si>
  <si>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</si>
  <si>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</si>
  <si>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</si>
  <si>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</si>
  <si>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</si>
  <si>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</si>
  <si>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</si>
  <si>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</si>
  <si>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</si>
  <si>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</si>
  <si>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</si>
  <si>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</si>
  <si>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</si>
  <si>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</si>
  <si>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</si>
  <si>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</si>
  <si>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</si>
  <si>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</si>
  <si>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</si>
  <si>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</si>
  <si>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</si>
  <si>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</si>
  <si>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</si>
  <si>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</si>
  <si>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</si>
  <si>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</si>
  <si>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</si>
  <si>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</si>
  <si>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</si>
  <si>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</si>
  <si>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</si>
  <si>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</si>
  <si>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</si>
  <si>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</si>
  <si>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</si>
  <si>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</si>
  <si>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</si>
  <si>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</si>
  <si>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</si>
  <si>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</si>
  <si>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</si>
  <si>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</si>
  <si>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</si>
  <si>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</si>
  <si>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</si>
  <si>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</si>
  <si>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</si>
  <si>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</si>
  <si>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</si>
  <si>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</si>
  <si>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</si>
  <si>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</si>
  <si>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</si>
  <si>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</si>
  <si>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</si>
  <si>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</si>
  <si>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</si>
  <si>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</si>
  <si>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</si>
  <si>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</si>
  <si>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</si>
  <si>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</si>
  <si>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</si>
  <si>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</si>
  <si>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</si>
  <si>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</si>
  <si>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</si>
  <si>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</si>
  <si>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</si>
  <si>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</si>
  <si>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</si>
  <si>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</si>
  <si>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</si>
  <si>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</si>
  <si>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</si>
  <si>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</si>
  <si>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</si>
  <si>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</si>
  <si>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</si>
  <si>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</si>
  <si>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</si>
  <si>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</si>
  <si>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</si>
  <si>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</si>
  <si>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</si>
  <si>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</si>
  <si>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</si>
  <si>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</si>
  <si>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</si>
  <si>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</si>
  <si>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</si>
  <si>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</si>
  <si>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</si>
  <si>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</si>
  <si>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</si>
  <si>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</si>
  <si>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</si>
  <si>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</si>
  <si>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</si>
  <si>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</si>
  <si>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</si>
  <si>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</si>
  <si>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</si>
  <si>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</si>
  <si>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</si>
  <si>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</si>
  <si>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</si>
  <si>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</si>
  <si>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</si>
  <si>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</si>
  <si>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</si>
  <si>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</si>
  <si>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</si>
  <si>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</si>
  <si>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</si>
  <si>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</si>
  <si>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</si>
  <si>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</si>
  <si>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</si>
  <si>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</si>
  <si>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</si>
  <si>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</si>
  <si>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</si>
  <si>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</si>
  <si>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</si>
  <si>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</si>
  <si>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</si>
  <si>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</si>
  <si>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</si>
  <si>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</si>
  <si>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</si>
  <si>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</si>
  <si>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</si>
  <si>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</si>
  <si>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</si>
  <si>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</si>
  <si>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</si>
  <si>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</si>
  <si>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</si>
  <si>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</si>
  <si>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</si>
  <si>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</si>
  <si>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</si>
  <si>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</si>
  <si>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</si>
  <si>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</si>
  <si>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</si>
  <si>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</si>
  <si>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</si>
  <si>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</si>
  <si>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</si>
  <si>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</si>
  <si>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</si>
  <si>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</si>
  <si>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</si>
  <si>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</si>
  <si>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</si>
  <si>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</si>
  <si>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</si>
  <si>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</si>
  <si>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</si>
  <si>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</si>
  <si>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</si>
  <si>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</si>
  <si>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</si>
  <si>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</si>
  <si>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</si>
  <si>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</si>
  <si>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</si>
  <si>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</si>
  <si>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</si>
  <si>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</si>
  <si>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</si>
  <si>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</si>
  <si>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</si>
  <si>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</si>
  <si>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</si>
  <si>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</si>
  <si>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</si>
  <si>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</si>
  <si>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</si>
  <si>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</si>
  <si>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</si>
  <si>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</si>
  <si>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</si>
  <si>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</si>
  <si>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</si>
  <si>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</si>
  <si>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</si>
  <si>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</si>
  <si>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</si>
  <si>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</si>
  <si>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</si>
  <si>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</si>
  <si>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</si>
  <si>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</si>
  <si>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</si>
  <si>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</si>
  <si>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</si>
  <si>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</si>
  <si>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</si>
  <si>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</si>
  <si>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</si>
  <si>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</si>
  <si>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</si>
  <si>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</si>
  <si>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</si>
  <si>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</si>
  <si>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</si>
  <si>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</si>
  <si>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</si>
  <si>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</si>
  <si>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</si>
  <si>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</si>
  <si>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</si>
  <si>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</si>
  <si>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</si>
  <si>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</si>
  <si>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</si>
  <si>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</si>
  <si>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</si>
  <si>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</si>
  <si>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</si>
  <si>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</si>
  <si>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</si>
  <si>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</si>
  <si>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</si>
  <si>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</si>
  <si>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</si>
  <si>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</si>
  <si>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</si>
  <si>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</si>
  <si>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</si>
  <si>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</si>
  <si>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</si>
  <si>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</si>
  <si>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</si>
  <si>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</si>
  <si>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</si>
  <si>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</si>
  <si>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</si>
  <si>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</si>
  <si>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</si>
  <si>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</si>
  <si>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</si>
  <si>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</si>
  <si>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</si>
  <si>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</si>
  <si>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</si>
  <si>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</si>
  <si>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</si>
  <si>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</si>
  <si>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</si>
  <si>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</si>
  <si>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</si>
  <si>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</si>
  <si>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</si>
  <si>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</si>
  <si>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</si>
  <si>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</si>
  <si>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</si>
  <si>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</si>
  <si>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</si>
  <si>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</si>
  <si>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</si>
  <si>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</si>
  <si>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</si>
  <si>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</si>
  <si>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</si>
  <si>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</si>
  <si>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</si>
  <si>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</si>
  <si>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</si>
  <si>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</si>
  <si>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</si>
  <si>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</si>
  <si>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</si>
  <si>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</si>
  <si>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</si>
  <si>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</si>
  <si>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</si>
  <si>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</si>
  <si>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</si>
  <si>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</si>
  <si>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</si>
  <si>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</si>
  <si>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</si>
  <si>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</si>
  <si>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</si>
  <si>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</si>
  <si>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</si>
  <si>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</si>
  <si>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</si>
  <si>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</si>
  <si>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</si>
  <si>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</si>
  <si>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</si>
  <si>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</si>
  <si>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</si>
  <si>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</si>
  <si>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</si>
  <si>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</si>
  <si>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</si>
  <si>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</si>
  <si>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</si>
  <si>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</si>
  <si>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</si>
  <si>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</si>
  <si>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</si>
  <si>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</si>
  <si>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</si>
  <si>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</si>
  <si>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</si>
  <si>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</si>
  <si>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</si>
  <si>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</si>
  <si>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</si>
  <si>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</si>
  <si>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</si>
  <si>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</si>
  <si>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</si>
  <si>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</si>
  <si>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</si>
  <si>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</si>
  <si>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</si>
  <si>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</si>
  <si>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</si>
  <si>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</si>
  <si>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</si>
  <si>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</si>
  <si>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</si>
  <si>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</si>
  <si>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</si>
  <si>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</si>
  <si>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</si>
  <si>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</si>
  <si>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</si>
  <si>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</si>
  <si>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</si>
  <si>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</si>
  <si>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</si>
  <si>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</si>
  <si>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</si>
  <si>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</si>
  <si>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</si>
  <si>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</si>
  <si>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</si>
  <si>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</si>
  <si>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</si>
  <si>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</si>
  <si>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</si>
  <si>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</si>
  <si>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</si>
  <si>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</si>
  <si>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</si>
  <si>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</si>
  <si>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</si>
  <si>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</si>
  <si>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</si>
  <si>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</si>
  <si>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</si>
  <si>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</si>
  <si>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</si>
  <si>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</si>
  <si>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</si>
  <si>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</si>
  <si>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</si>
  <si>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</si>
  <si>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</si>
  <si>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</si>
  <si>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</si>
  <si>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</si>
  <si>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</si>
  <si>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</si>
  <si>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</si>
  <si>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</si>
  <si>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</si>
  <si>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</si>
  <si>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</si>
  <si>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</si>
  <si>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</si>
  <si>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</si>
  <si>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</si>
  <si>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</si>
  <si>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</si>
  <si>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</si>
  <si>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</si>
  <si>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</si>
  <si>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</si>
  <si>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</si>
  <si>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</si>
  <si>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</si>
  <si>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</si>
  <si>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</si>
  <si>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</si>
  <si>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</si>
  <si>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</si>
  <si>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</si>
  <si>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</si>
  <si>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</si>
  <si>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</si>
  <si>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</si>
  <si>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</si>
  <si>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</si>
  <si>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</si>
  <si>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</si>
  <si>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</si>
  <si>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</si>
  <si>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</si>
  <si>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</si>
  <si>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</si>
  <si>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</si>
  <si>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</si>
  <si>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</si>
  <si>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</si>
  <si>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</si>
  <si>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</si>
  <si>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</si>
  <si>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</si>
  <si>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</si>
  <si>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</si>
  <si>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</si>
  <si>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</si>
  <si>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</si>
  <si>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</si>
  <si>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</si>
  <si>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</si>
  <si>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</si>
  <si>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</si>
  <si>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</si>
  <si>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</si>
  <si>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</si>
  <si>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</si>
  <si>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</si>
  <si>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</si>
  <si>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</si>
  <si>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</si>
  <si>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</si>
  <si>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</si>
  <si>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</si>
  <si>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</si>
  <si>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</si>
  <si>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</si>
  <si>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</si>
  <si>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</si>
  <si>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</si>
  <si>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</si>
  <si>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</si>
  <si>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</si>
  <si>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</si>
  <si>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</si>
  <si>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</si>
  <si>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</si>
  <si>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</si>
  <si>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</si>
  <si>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</si>
  <si>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</si>
  <si>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</si>
  <si>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</si>
  <si>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</si>
  <si>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</si>
  <si>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</si>
  <si>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</si>
  <si>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</si>
  <si>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</si>
  <si>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</si>
  <si>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</si>
  <si>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</si>
  <si>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</si>
  <si>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</si>
  <si>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</si>
  <si>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</si>
  <si>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</si>
  <si>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</si>
  <si>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</si>
  <si>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</si>
  <si>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</si>
  <si>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</si>
  <si>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</si>
  <si>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</si>
  <si>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</si>
  <si>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</si>
  <si>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</si>
  <si>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</si>
  <si>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</si>
  <si>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</si>
  <si>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</si>
  <si>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</si>
  <si>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</si>
  <si>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</si>
  <si>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</si>
  <si>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</si>
  <si>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</si>
  <si>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</si>
  <si>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</si>
  <si>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</si>
  <si>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</si>
  <si>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</si>
  <si>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</si>
  <si>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</si>
  <si>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</si>
  <si>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</si>
  <si>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</si>
  <si>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</si>
  <si>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</si>
  <si>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</si>
  <si>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</si>
  <si>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</si>
  <si>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</si>
  <si>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</si>
  <si>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</si>
  <si>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</si>
  <si>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</si>
  <si>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</si>
  <si>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</si>
  <si>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</si>
  <si>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</si>
  <si>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</si>
  <si>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</si>
  <si>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</si>
  <si>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</si>
  <si>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</si>
  <si>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</si>
  <si>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</si>
  <si>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</si>
  <si>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</si>
  <si>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</si>
  <si>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</si>
  <si>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</si>
  <si>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</si>
  <si>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</si>
  <si>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</si>
  <si>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</si>
  <si>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</si>
  <si>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</si>
  <si>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</si>
  <si>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</si>
  <si>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</si>
  <si>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</si>
  <si>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</si>
  <si>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</si>
  <si>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</si>
  <si>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</si>
  <si>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</si>
  <si>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</si>
  <si>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</si>
  <si>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</si>
  <si>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</si>
  <si>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</si>
  <si>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</si>
  <si>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</si>
  <si>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</si>
  <si>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</si>
  <si>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</si>
  <si>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</si>
  <si>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</si>
  <si>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</si>
  <si>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</si>
  <si>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</si>
  <si>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</si>
  <si>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</si>
  <si>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</si>
  <si>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</si>
  <si>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</si>
  <si>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</si>
  <si>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</si>
  <si>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</si>
  <si>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</si>
  <si>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</si>
  <si>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</si>
  <si>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</si>
  <si>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</si>
  <si>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</si>
  <si>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</si>
  <si>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</si>
  <si>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</si>
  <si>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</si>
  <si>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</si>
  <si>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</si>
  <si>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</si>
  <si>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</si>
  <si>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</si>
  <si>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</si>
  <si>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</si>
  <si>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</si>
  <si>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</si>
  <si>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</si>
  <si>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</si>
  <si>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</si>
  <si>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</si>
  <si>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</si>
  <si>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</si>
  <si>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</si>
  <si>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</si>
  <si>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</si>
  <si>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</si>
  <si>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</si>
  <si>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</si>
  <si>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</si>
  <si>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</si>
  <si>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</si>
  <si>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</si>
  <si>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</si>
  <si>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</si>
  <si>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</si>
  <si>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</si>
  <si>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</si>
  <si>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</si>
  <si>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</si>
  <si>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</si>
  <si>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</si>
  <si>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</si>
  <si>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</si>
  <si>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</si>
  <si>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</si>
  <si>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</si>
  <si>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</si>
  <si>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</si>
  <si>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</si>
  <si>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</si>
  <si>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</si>
  <si>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</si>
  <si>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</si>
  <si>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</si>
  <si>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</si>
  <si>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</si>
  <si>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</si>
  <si>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</si>
  <si>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</si>
  <si>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</si>
  <si>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</si>
  <si>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</si>
  <si>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</si>
  <si>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</si>
  <si>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</si>
  <si>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</si>
  <si>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</si>
  <si>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</si>
  <si>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</si>
  <si>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</si>
  <si>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</si>
  <si>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</si>
  <si>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</si>
  <si>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</si>
  <si>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</si>
  <si>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</si>
  <si>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</si>
  <si>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</si>
  <si>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</si>
  <si>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</si>
  <si>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</si>
  <si>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</si>
  <si>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</si>
  <si>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</si>
  <si>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</si>
  <si>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</si>
  <si>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</si>
  <si>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</si>
  <si>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</si>
  <si>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</si>
  <si>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</si>
  <si>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</si>
  <si>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</si>
  <si>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</si>
  <si>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</si>
  <si>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</si>
  <si>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</si>
  <si>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</si>
  <si>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</si>
  <si>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</si>
  <si>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</si>
  <si>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</si>
  <si>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</si>
  <si>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</si>
  <si>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</si>
  <si>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</si>
  <si>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</si>
  <si>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</si>
  <si>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</si>
  <si>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</si>
  <si>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</si>
  <si>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</si>
  <si>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</si>
  <si>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</si>
  <si>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</si>
  <si>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</si>
  <si>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</si>
  <si>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</si>
  <si>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</si>
  <si>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</si>
  <si>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</si>
  <si>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</si>
  <si>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</si>
  <si>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</si>
  <si>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</si>
  <si>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</si>
  <si>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</si>
  <si>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</si>
  <si>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</si>
  <si>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</si>
  <si>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</si>
  <si>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</si>
  <si>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</si>
  <si>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</si>
  <si>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</si>
  <si>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</si>
  <si>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</si>
  <si>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</si>
  <si>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</si>
  <si>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</si>
  <si>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</si>
  <si>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</si>
  <si>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</si>
  <si>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</si>
  <si>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</si>
  <si>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</si>
  <si>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</si>
  <si>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</si>
  <si>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</si>
  <si>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</si>
  <si>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</si>
  <si>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</si>
  <si>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</si>
  <si>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</si>
  <si>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</si>
  <si>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</si>
  <si>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</si>
  <si>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</si>
  <si>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</si>
  <si>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</si>
  <si>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</si>
  <si>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</si>
  <si>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</si>
  <si>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</si>
  <si>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</si>
  <si>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</si>
  <si>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</si>
  <si>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</si>
  <si>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</si>
  <si>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</si>
  <si>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</si>
  <si>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</si>
  <si>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</si>
  <si>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</si>
  <si>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</si>
  <si>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</si>
  <si>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</si>
  <si>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</si>
  <si>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</si>
  <si>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</si>
  <si>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</si>
  <si>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</si>
  <si>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</si>
  <si>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</si>
  <si>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</si>
  <si>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</si>
  <si>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</si>
  <si>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</si>
  <si>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</si>
  <si>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</si>
  <si>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</si>
  <si>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</si>
  <si>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</si>
  <si>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</si>
  <si>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</si>
  <si>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</si>
  <si>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</si>
  <si>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</si>
  <si>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</si>
  <si>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</si>
  <si>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</si>
  <si>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</si>
  <si>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</si>
  <si>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</si>
  <si>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</si>
  <si>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</si>
  <si>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</si>
  <si>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</si>
  <si>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</si>
  <si>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</si>
  <si>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</si>
  <si>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</si>
  <si>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</si>
  <si>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</si>
  <si>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</si>
  <si>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</si>
  <si>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</si>
  <si>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</si>
  <si>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</si>
  <si>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</si>
  <si>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</si>
  <si>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</si>
  <si>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</si>
  <si>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</si>
  <si>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</si>
  <si>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</si>
  <si>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</si>
  <si>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</si>
  <si>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</si>
  <si>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</si>
  <si>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</si>
  <si>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</si>
  <si>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</si>
  <si>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</si>
  <si>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</si>
  <si>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</si>
  <si>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</si>
  <si>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</si>
  <si>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</si>
  <si>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</si>
  <si>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</si>
  <si>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</si>
  <si>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</si>
  <si>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</si>
  <si>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</si>
  <si>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</si>
  <si>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</si>
  <si>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</si>
  <si>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</si>
  <si>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</si>
  <si>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</si>
  <si>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</si>
  <si>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</si>
  <si>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</si>
  <si>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</si>
  <si>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</si>
  <si>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</si>
  <si>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</si>
  <si>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</si>
  <si>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</si>
  <si>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</si>
  <si>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</si>
  <si>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</si>
  <si>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</si>
  <si>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</si>
  <si>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</si>
  <si>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</si>
  <si>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</si>
  <si>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</si>
  <si>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</si>
  <si>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</si>
  <si>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</si>
  <si>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</si>
  <si>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</si>
  <si>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</si>
  <si>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</si>
  <si>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</si>
  <si>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</si>
  <si>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</si>
  <si>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</si>
  <si>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</si>
  <si>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</si>
  <si>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</si>
  <si>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</si>
  <si>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</si>
  <si>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</si>
  <si>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</si>
  <si>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</si>
  <si>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</si>
  <si>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</si>
  <si>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</si>
  <si>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</si>
  <si>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</si>
  <si>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</si>
  <si>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</si>
  <si>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</si>
  <si>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</si>
  <si>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</si>
  <si>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</si>
  <si>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</si>
  <si>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</si>
  <si>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</si>
  <si>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</si>
  <si>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</si>
  <si>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</si>
  <si>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</si>
  <si>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</si>
  <si>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</si>
  <si>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</si>
  <si>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</si>
  <si>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</si>
  <si>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</si>
  <si>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</si>
  <si>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</si>
  <si>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</si>
  <si>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</si>
  <si>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</si>
  <si>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</si>
  <si>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</si>
  <si>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</si>
  <si>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</si>
  <si>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</si>
  <si>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</si>
  <si>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</si>
  <si>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</si>
  <si>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</si>
  <si>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</si>
  <si>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</si>
  <si>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</si>
  <si>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</si>
  <si>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</si>
  <si>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</si>
  <si>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</si>
  <si>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</si>
  <si>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</si>
  <si>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</si>
  <si>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</si>
  <si>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</si>
  <si>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</si>
  <si>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</si>
  <si>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</si>
  <si>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</si>
  <si>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</si>
  <si>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</si>
  <si>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</si>
  <si>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</si>
  <si>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</si>
  <si>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</si>
  <si>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</si>
  <si>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</si>
  <si>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</si>
  <si>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</si>
  <si>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</si>
  <si>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</si>
  <si>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</si>
  <si>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</si>
  <si>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</si>
  <si>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</si>
  <si>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</si>
  <si>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</si>
  <si>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</si>
  <si>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</si>
  <si>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</si>
  <si>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</si>
  <si>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</si>
  <si>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</si>
  <si>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</si>
  <si>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</si>
  <si>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</si>
  <si>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</si>
  <si>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</si>
  <si>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</si>
  <si>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</si>
  <si>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</si>
  <si>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</si>
  <si>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</si>
  <si>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</si>
  <si>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</si>
  <si>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</si>
  <si>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</si>
  <si>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</si>
  <si>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</si>
  <si>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</si>
  <si>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</si>
  <si>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</si>
  <si>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</si>
  <si>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</si>
  <si>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</si>
  <si>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</si>
  <si>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</si>
  <si>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</si>
  <si>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</si>
  <si>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</si>
  <si>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</si>
  <si>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</si>
  <si>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</si>
  <si>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</si>
  <si>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</si>
  <si>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</si>
  <si>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</si>
  <si>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</si>
  <si>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</si>
  <si>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</si>
  <si>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</si>
  <si>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</si>
  <si>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</si>
  <si>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</si>
  <si>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</si>
  <si>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</si>
  <si>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</si>
  <si>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</si>
  <si>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</si>
  <si>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</si>
  <si>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</si>
  <si>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</si>
  <si>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</si>
  <si>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</si>
  <si>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</si>
  <si>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</si>
  <si>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</si>
  <si>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</si>
  <si>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</si>
  <si>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</si>
  <si>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</si>
  <si>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</si>
  <si>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</si>
  <si>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</si>
  <si>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</si>
  <si>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</si>
  <si>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</si>
  <si>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</si>
  <si>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</si>
  <si>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</si>
  <si>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</si>
  <si>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</si>
  <si>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</si>
  <si>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</si>
  <si>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</si>
  <si>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</si>
  <si>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</si>
  <si>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</si>
  <si>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</si>
  <si>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</si>
  <si>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</si>
  <si>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</si>
  <si>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</si>
  <si>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</si>
  <si>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</si>
  <si>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</si>
  <si>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</si>
  <si>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</si>
  <si>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</si>
  <si>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</si>
  <si>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</si>
  <si>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</si>
  <si>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</si>
  <si>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</si>
  <si>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</si>
  <si>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</si>
  <si>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</si>
  <si>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</si>
  <si>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</si>
  <si>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</si>
  <si>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</si>
  <si>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</si>
  <si>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</si>
  <si>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</si>
  <si>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</si>
  <si>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</si>
  <si>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</si>
  <si>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</si>
  <si>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</si>
  <si>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</si>
  <si>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</si>
  <si>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</si>
  <si>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</si>
  <si>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</si>
  <si>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</si>
  <si>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</si>
  <si>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</si>
  <si>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</si>
  <si>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</si>
  <si>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</si>
  <si>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</si>
  <si>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</si>
  <si>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</si>
  <si>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</si>
  <si>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</si>
  <si>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</si>
  <si>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</si>
  <si>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</si>
  <si>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</si>
  <si>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</si>
  <si>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</si>
  <si>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</si>
  <si>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</si>
  <si>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</si>
  <si>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</si>
  <si>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</si>
  <si>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</si>
  <si>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</si>
  <si>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</si>
  <si>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</si>
  <si>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</si>
  <si>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</si>
  <si>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</si>
  <si>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</si>
  <si>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</si>
  <si>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</si>
  <si>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</si>
  <si>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</si>
  <si>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</si>
  <si>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</si>
  <si>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</si>
  <si>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</si>
  <si>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</si>
  <si>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</si>
  <si>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</si>
  <si>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</si>
  <si>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</si>
  <si>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</si>
  <si>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</si>
  <si>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</si>
  <si>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</si>
  <si>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</si>
  <si>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</si>
  <si>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</si>
  <si>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</si>
  <si>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</si>
  <si>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</si>
  <si>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</si>
  <si>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</si>
  <si>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</si>
  <si>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</si>
  <si>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</si>
  <si>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</si>
  <si>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</si>
  <si>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</si>
  <si>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</si>
  <si>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</si>
  <si>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</si>
  <si>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</si>
  <si>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</si>
  <si>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</si>
  <si>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</si>
  <si>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</si>
  <si>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</si>
  <si>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</si>
  <si>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</si>
  <si>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</si>
  <si>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</si>
  <si>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</si>
  <si>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</si>
  <si>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</si>
  <si>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</si>
  <si>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</si>
  <si>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</si>
  <si>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</si>
  <si>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</si>
  <si>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</si>
  <si>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</si>
  <si>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</si>
  <si>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</si>
  <si>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</si>
  <si>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</si>
  <si>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</si>
  <si>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</si>
  <si>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</si>
  <si>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</si>
  <si>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</si>
  <si>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</si>
  <si>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</si>
  <si>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</si>
  <si>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</si>
  <si>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</si>
  <si>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</si>
  <si>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</si>
  <si>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</si>
  <si>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</si>
  <si>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</si>
  <si>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</si>
  <si>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</si>
  <si>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</si>
  <si>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</si>
  <si>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</si>
  <si>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</si>
  <si>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</si>
  <si>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</si>
  <si>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</si>
  <si>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</si>
  <si>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</si>
  <si>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</si>
  <si>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</si>
  <si>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</si>
  <si>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</si>
  <si>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</si>
  <si>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</si>
  <si>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</si>
  <si>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</si>
  <si>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</si>
  <si>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</si>
  <si>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</si>
  <si>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</si>
  <si>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</si>
  <si>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</si>
  <si>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</si>
  <si>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</si>
  <si>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</si>
  <si>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</si>
  <si>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</si>
  <si>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</si>
  <si>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</si>
  <si>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</si>
  <si>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</si>
  <si>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</si>
  <si>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</si>
  <si>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</si>
  <si>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</si>
  <si>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</si>
  <si>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</si>
  <si>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</si>
  <si>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</si>
  <si>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</si>
  <si>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</si>
  <si>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</si>
  <si>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</si>
  <si>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</si>
  <si>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</si>
  <si>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</si>
  <si>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</si>
  <si>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</si>
  <si>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</si>
  <si>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</si>
  <si>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</si>
  <si>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</si>
  <si>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</si>
  <si>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</si>
  <si>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</si>
  <si>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</si>
  <si>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</si>
  <si>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</si>
  <si>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</si>
  <si>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</si>
  <si>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</si>
  <si>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</si>
  <si>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</si>
  <si>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</si>
  <si>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</si>
  <si>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</si>
  <si>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</si>
  <si>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</si>
  <si>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</si>
  <si>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</si>
  <si>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</si>
  <si>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</si>
  <si>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</si>
  <si>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</si>
  <si>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</si>
  <si>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</si>
  <si>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</si>
  <si>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</si>
  <si>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</si>
  <si>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</si>
  <si>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</si>
  <si>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</si>
  <si>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</si>
  <si>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</si>
  <si>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</si>
  <si>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</si>
  <si>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</si>
  <si>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</si>
  <si>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</si>
  <si>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</si>
  <si>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</si>
  <si>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</si>
  <si>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</si>
  <si>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</si>
  <si>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</si>
  <si>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</si>
  <si>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</si>
  <si>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</si>
  <si>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</si>
  <si>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</si>
  <si>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</si>
  <si>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</si>
  <si>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</si>
  <si>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</si>
  <si>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</si>
  <si>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</si>
  <si>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</si>
  <si>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</si>
  <si>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</si>
  <si>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</si>
  <si>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</si>
  <si>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</si>
  <si>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</si>
  <si>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</si>
  <si>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</si>
  <si>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</si>
  <si>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</si>
  <si>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</si>
  <si>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</si>
  <si>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</si>
  <si>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</si>
  <si>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</si>
  <si>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</si>
  <si>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</si>
  <si>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</si>
  <si>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</si>
  <si>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</si>
  <si>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</si>
  <si>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</si>
  <si>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</si>
  <si>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</si>
  <si>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</si>
  <si>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</si>
  <si>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</si>
  <si>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</si>
  <si>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</si>
  <si>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</si>
  <si>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</si>
  <si>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</si>
  <si>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</si>
  <si>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</si>
  <si>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</si>
  <si>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</si>
  <si>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</si>
  <si>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</si>
  <si>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</si>
  <si>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</si>
  <si>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</si>
  <si>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</si>
  <si>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</si>
  <si>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</si>
  <si>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</si>
  <si>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</si>
  <si>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</si>
  <si>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</si>
  <si>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</si>
  <si>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</si>
  <si>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</si>
  <si>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</si>
  <si>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</si>
  <si>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</si>
  <si>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</si>
  <si>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</si>
  <si>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</si>
  <si>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</si>
  <si>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</si>
  <si>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</si>
  <si>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</si>
  <si>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</si>
  <si>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</si>
  <si>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</si>
  <si>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</si>
  <si>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</si>
  <si>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</si>
  <si>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</si>
  <si>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</si>
  <si>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</si>
  <si>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</si>
  <si>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</si>
  <si>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</si>
  <si>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</si>
  <si>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</si>
  <si>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</si>
  <si>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</si>
  <si>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</si>
  <si>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</si>
  <si>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</si>
  <si>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</si>
  <si>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</si>
  <si>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</si>
  <si>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</si>
  <si>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</si>
  <si>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</si>
  <si>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</si>
  <si>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</si>
  <si>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</si>
  <si>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</si>
  <si>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</si>
  <si>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</si>
  <si>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</si>
  <si>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</si>
  <si>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</si>
  <si>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</si>
  <si>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</si>
  <si>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</si>
  <si>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</si>
  <si>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</si>
  <si>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</si>
  <si>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</si>
  <si>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</si>
  <si>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</si>
  <si>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</si>
  <si>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</si>
  <si>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</si>
  <si>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</si>
  <si>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</si>
  <si>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</si>
  <si>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</si>
  <si>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</si>
  <si>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</si>
  <si>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</si>
  <si>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</si>
  <si>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</si>
  <si>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</si>
  <si>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</si>
  <si>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</si>
  <si>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</si>
  <si>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</si>
  <si>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</si>
  <si>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</si>
  <si>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</si>
  <si>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</si>
  <si>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</si>
  <si>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</si>
  <si>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</si>
  <si>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</si>
  <si>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</si>
  <si>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</si>
  <si>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</si>
  <si>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</si>
  <si>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</si>
  <si>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</si>
  <si>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</si>
  <si>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</si>
  <si>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</si>
  <si>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</si>
  <si>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</si>
  <si>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</si>
  <si>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</si>
  <si>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</si>
  <si>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</si>
  <si>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</si>
  <si>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</si>
  <si>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</si>
  <si>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</si>
  <si>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</si>
  <si>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</si>
  <si>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</si>
  <si>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</si>
  <si>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</si>
  <si>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</si>
  <si>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</si>
  <si>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</si>
  <si>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</si>
  <si>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</si>
  <si>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</si>
  <si>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</si>
  <si>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</si>
  <si>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</si>
  <si>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</si>
  <si>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</si>
  <si>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</si>
  <si>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</si>
  <si>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</si>
  <si>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</si>
  <si>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</si>
  <si>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</si>
  <si>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</si>
  <si>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</si>
  <si>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</si>
  <si>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</si>
  <si>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</si>
  <si>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</si>
  <si>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</si>
  <si>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</si>
  <si>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</si>
  <si>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</si>
  <si>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</si>
  <si>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</si>
  <si>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</si>
  <si>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</si>
  <si>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</si>
  <si>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</si>
  <si>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</si>
  <si>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</si>
  <si>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</si>
  <si>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</si>
  <si>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</si>
  <si>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</si>
  <si>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</si>
  <si>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</si>
  <si>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</si>
  <si>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</si>
  <si>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</si>
  <si>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</si>
  <si>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</si>
  <si>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</si>
  <si>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</si>
  <si>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</si>
  <si>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</si>
  <si>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</si>
  <si>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</si>
  <si>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</si>
  <si>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</si>
  <si>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</si>
  <si>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</si>
  <si>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</si>
  <si>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</si>
  <si>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</si>
  <si>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</si>
  <si>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</si>
  <si>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</si>
  <si>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</si>
  <si>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</si>
  <si>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</si>
  <si>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</si>
  <si>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</si>
  <si>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</si>
  <si>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</si>
  <si>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</si>
  <si>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</si>
  <si>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</si>
  <si>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</si>
  <si>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</si>
  <si>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</si>
  <si>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</si>
  <si>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</si>
  <si>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</si>
  <si>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</si>
  <si>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</si>
  <si>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</si>
  <si>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</si>
  <si>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</si>
  <si>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</si>
  <si>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</si>
  <si>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</si>
  <si>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</si>
  <si>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</si>
  <si>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</si>
  <si>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</si>
  <si>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</si>
  <si>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</si>
  <si>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</si>
  <si>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</si>
  <si>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</si>
  <si>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</si>
  <si>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</si>
  <si>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</si>
  <si>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</si>
  <si>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</si>
  <si>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</si>
  <si>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</si>
  <si>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</si>
  <si>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</si>
  <si>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</si>
  <si>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</si>
  <si>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</si>
  <si>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</si>
  <si>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</si>
  <si>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</si>
  <si>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</si>
  <si>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</si>
  <si>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</si>
  <si>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</si>
  <si>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</si>
  <si>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</si>
  <si>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</si>
  <si>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</si>
  <si>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</si>
  <si>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</si>
  <si>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</si>
  <si>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</si>
  <si>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</si>
  <si>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</si>
  <si>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</si>
  <si>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</si>
  <si>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</si>
  <si>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</si>
  <si>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</si>
  <si>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</si>
  <si>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</si>
  <si>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</si>
  <si>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</si>
  <si>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</si>
  <si>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</si>
  <si>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</si>
  <si>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</si>
  <si>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</si>
  <si>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</si>
  <si>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</si>
  <si>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</si>
  <si>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</si>
  <si>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</si>
  <si>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</si>
  <si>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</si>
  <si>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</si>
  <si>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</si>
  <si>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</si>
  <si>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</si>
  <si>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</si>
  <si>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</si>
  <si>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</si>
  <si>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</si>
  <si>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</si>
  <si>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</si>
  <si>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</si>
  <si>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</si>
  <si>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</si>
  <si>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</si>
  <si>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</si>
  <si>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</si>
  <si>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</si>
  <si>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</si>
  <si>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</si>
  <si>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</si>
  <si>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</si>
  <si>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</si>
  <si>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</si>
  <si>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</si>
  <si>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</si>
  <si>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</si>
  <si>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</si>
  <si>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</si>
  <si>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</si>
  <si>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</si>
  <si>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</si>
  <si>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</si>
  <si>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</si>
  <si>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</si>
  <si>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</si>
  <si>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</si>
  <si>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</si>
  <si>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</si>
  <si>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</si>
  <si>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</si>
  <si>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</si>
  <si>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</si>
  <si>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</si>
  <si>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</si>
  <si>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</si>
  <si>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</si>
  <si>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</si>
  <si>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</si>
  <si>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</si>
  <si>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</si>
  <si>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</si>
  <si>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</si>
  <si>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</si>
  <si>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</si>
  <si>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</si>
  <si>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</si>
  <si>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</si>
  <si>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</si>
  <si>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</si>
  <si>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</si>
  <si>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</si>
  <si>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</si>
  <si>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</si>
  <si>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</si>
  <si>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</si>
  <si>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</si>
  <si>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</si>
  <si>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</si>
  <si>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</si>
  <si>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</si>
  <si>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</si>
  <si>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</si>
  <si>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</si>
  <si>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</si>
  <si>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</si>
  <si>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</si>
  <si>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</si>
  <si>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</si>
  <si>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</si>
  <si>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</si>
  <si>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</si>
  <si>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</si>
  <si>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</si>
  <si>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</si>
  <si>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</si>
  <si>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</si>
  <si>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</si>
  <si>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</si>
  <si>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</si>
  <si>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</si>
  <si>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</si>
  <si>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</si>
  <si>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</si>
  <si>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</si>
  <si>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</si>
  <si>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</si>
  <si>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</si>
  <si>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</si>
  <si>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</si>
  <si>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</si>
  <si>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</si>
  <si>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</si>
  <si>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</si>
  <si>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</si>
  <si>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</si>
  <si>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</si>
  <si>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</si>
  <si>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</si>
  <si>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</si>
  <si>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</si>
  <si>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</si>
  <si>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</si>
  <si>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</si>
  <si>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</si>
  <si>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</si>
  <si>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</si>
  <si>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</si>
  <si>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</si>
  <si>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</si>
  <si>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</si>
  <si>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</si>
  <si>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</si>
  <si>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</si>
  <si>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</si>
  <si>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</si>
  <si>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</si>
  <si>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</si>
  <si>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</si>
  <si>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</si>
  <si>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</si>
  <si>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</si>
  <si>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</si>
  <si>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</si>
  <si>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</si>
  <si>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</si>
  <si>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</si>
  <si>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</si>
  <si>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</si>
  <si>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</si>
  <si>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</si>
  <si>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</si>
  <si>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</si>
  <si>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</si>
  <si>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</si>
  <si>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</si>
  <si>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</si>
  <si>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</si>
  <si>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</si>
  <si>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</si>
  <si>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</si>
  <si>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</si>
  <si>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</si>
  <si>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</si>
  <si>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</si>
  <si>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</si>
  <si>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</si>
  <si>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</si>
  <si>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</si>
  <si>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</si>
  <si>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</si>
  <si>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</si>
  <si>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</si>
  <si>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</si>
  <si>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</si>
  <si>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</si>
  <si>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</si>
  <si>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</si>
  <si>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</si>
  <si>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</si>
  <si>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</si>
  <si>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</si>
  <si>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</si>
  <si>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</si>
  <si>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</si>
  <si>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</si>
  <si>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</si>
  <si>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</si>
  <si>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</si>
  <si>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</si>
  <si>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</si>
  <si>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</si>
  <si>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</si>
  <si>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</si>
  <si>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</si>
  <si>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</si>
  <si>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</si>
  <si>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</si>
  <si>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</si>
  <si>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</si>
  <si>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</si>
  <si>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</si>
  <si>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</si>
  <si>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</si>
  <si>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</si>
  <si>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</si>
  <si>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</si>
  <si>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</si>
  <si>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</si>
  <si>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</si>
  <si>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</si>
  <si>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</si>
  <si>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</si>
  <si>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</si>
  <si>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</si>
  <si>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</si>
  <si>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</si>
  <si>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</si>
  <si>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</si>
  <si>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</si>
  <si>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</si>
  <si>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</si>
  <si>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</si>
  <si>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</si>
  <si>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</si>
  <si>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</si>
  <si>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</si>
  <si>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</si>
  <si>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</si>
  <si>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</si>
  <si>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</si>
  <si>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</si>
  <si>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</si>
  <si>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</si>
  <si>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</si>
  <si>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</si>
  <si>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</si>
  <si>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</si>
  <si>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</si>
  <si>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</si>
  <si>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</si>
  <si>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</si>
  <si>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</si>
  <si>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</si>
  <si>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</si>
  <si>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</si>
  <si>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</si>
  <si>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</si>
  <si>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</si>
  <si>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</si>
  <si>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</si>
  <si>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</si>
  <si>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</si>
  <si>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</si>
  <si>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</si>
  <si>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</si>
  <si>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</si>
  <si>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</si>
  <si>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</si>
  <si>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</si>
  <si>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</si>
  <si>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</si>
  <si>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</si>
  <si>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</si>
  <si>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</si>
  <si>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</si>
  <si>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</si>
  <si>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</si>
  <si>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</si>
  <si>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</si>
  <si>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</si>
  <si>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</si>
  <si>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</si>
  <si>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</si>
  <si>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</si>
  <si>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</si>
  <si>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</si>
  <si>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</si>
  <si>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</si>
  <si>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</si>
  <si>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</si>
  <si>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</si>
  <si>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</si>
  <si>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</si>
  <si>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</si>
  <si>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</si>
  <si>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</si>
  <si>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</si>
  <si>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</si>
  <si>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</si>
  <si>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</si>
  <si>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</si>
  <si>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</si>
  <si>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</si>
  <si>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</si>
  <si>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</si>
  <si>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</si>
  <si>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</si>
  <si>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</si>
  <si>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</si>
  <si>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</si>
  <si>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</si>
  <si>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</si>
  <si>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</si>
  <si>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</si>
  <si>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</si>
  <si>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</si>
  <si>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</si>
  <si>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</si>
  <si>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</si>
  <si>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</si>
  <si>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</si>
  <si>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</si>
  <si>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</si>
  <si>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</si>
  <si>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</si>
  <si>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</si>
  <si>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</si>
  <si>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</si>
  <si>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</si>
  <si>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</si>
  <si>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</si>
  <si>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</si>
  <si>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</si>
  <si>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</si>
  <si>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</si>
  <si>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</si>
  <si>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</si>
  <si>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</si>
  <si>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</si>
  <si>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</si>
  <si>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</si>
  <si>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</si>
  <si>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</si>
  <si>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</si>
  <si>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</si>
  <si>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</si>
  <si>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</si>
  <si>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</si>
  <si>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</si>
  <si>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</si>
  <si>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</si>
  <si>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</si>
  <si>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</si>
  <si>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</si>
  <si>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</si>
  <si>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</si>
  <si>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</si>
  <si>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</si>
  <si>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</si>
  <si>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</si>
  <si>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</si>
  <si>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</si>
  <si>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</si>
  <si>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</si>
  <si>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</si>
  <si>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</si>
  <si>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</si>
  <si>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</si>
  <si>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</si>
  <si>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</si>
  <si>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</si>
  <si>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</si>
  <si>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</si>
  <si>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</si>
  <si>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</si>
  <si>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</si>
  <si>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</si>
  <si>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</si>
  <si>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</si>
  <si>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</si>
  <si>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</si>
  <si>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</si>
  <si>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</si>
  <si>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</si>
  <si>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</si>
  <si>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</si>
  <si>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</si>
  <si>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</si>
  <si>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</si>
  <si>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</si>
  <si>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</si>
  <si>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</si>
  <si>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</si>
  <si>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</si>
  <si>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</si>
  <si>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</si>
  <si>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</si>
  <si>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</si>
  <si>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</si>
  <si>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</si>
  <si>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</si>
  <si>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</si>
  <si>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</si>
  <si>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</si>
  <si>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</si>
  <si>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</si>
  <si>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</si>
  <si>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</si>
  <si>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</si>
  <si>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</si>
  <si>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</si>
  <si>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</si>
  <si>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</si>
  <si>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</si>
  <si>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</si>
  <si>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</si>
  <si>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</si>
  <si>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</si>
  <si>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</si>
  <si>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</si>
  <si>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</si>
  <si>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</si>
  <si>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</si>
  <si>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</si>
  <si>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</si>
  <si>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</si>
  <si>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</si>
  <si>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</si>
  <si>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</si>
  <si>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</si>
  <si>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</si>
  <si>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</si>
  <si>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</si>
  <si>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</si>
  <si>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</si>
  <si>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</si>
  <si>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</si>
  <si>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</si>
  <si>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</si>
  <si>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</si>
  <si>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</si>
  <si>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</si>
  <si>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</si>
  <si>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</si>
  <si>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</si>
  <si>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</si>
  <si>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</si>
  <si>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</si>
  <si>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</si>
  <si>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</si>
  <si>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</si>
  <si>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</si>
  <si>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</si>
  <si>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</si>
  <si>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</si>
  <si>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</si>
  <si>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</si>
  <si>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</si>
  <si>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</si>
  <si>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</si>
  <si>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</si>
  <si>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</si>
  <si>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</si>
  <si>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</si>
  <si>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</si>
  <si>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</si>
  <si>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</si>
  <si>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</si>
  <si>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</si>
  <si>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</si>
  <si>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</si>
  <si>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</si>
  <si>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</si>
  <si>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</si>
  <si>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</si>
  <si>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</si>
  <si>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</si>
  <si>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</si>
  <si>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</si>
  <si>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</si>
  <si>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</si>
  <si>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</si>
  <si>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</si>
  <si>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</si>
  <si>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</si>
  <si>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</si>
  <si>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</si>
  <si>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</si>
  <si>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</si>
  <si>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</si>
  <si>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</si>
  <si>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</si>
  <si>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</si>
  <si>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</si>
  <si>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</si>
  <si>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</si>
  <si>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</si>
  <si>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</si>
  <si>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</si>
  <si>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</si>
  <si>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</si>
  <si>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</si>
  <si>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</si>
  <si>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</si>
  <si>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</si>
  <si>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</si>
  <si>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</si>
  <si>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</si>
  <si>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</si>
  <si>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</si>
  <si>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</si>
  <si>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</si>
  <si>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</si>
  <si>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</si>
  <si>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</si>
  <si>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</si>
  <si>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</si>
  <si>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</si>
  <si>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</si>
  <si>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</si>
  <si>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</si>
  <si>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</si>
  <si>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</si>
  <si>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</si>
  <si>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</si>
  <si>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</si>
  <si>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</si>
  <si>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</si>
  <si>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</si>
  <si>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</si>
  <si>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</si>
  <si>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</si>
  <si>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</si>
  <si>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</si>
  <si>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</si>
  <si>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</si>
  <si>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</si>
  <si>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</si>
  <si>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</si>
  <si>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</si>
  <si>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</si>
  <si>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</si>
  <si>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</si>
  <si>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</si>
  <si>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</si>
  <si>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</si>
  <si>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</si>
  <si>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</si>
  <si>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</si>
  <si>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</si>
  <si>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</si>
  <si>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</si>
  <si>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</si>
  <si>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</si>
  <si>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</si>
  <si>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</si>
  <si>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</si>
  <si>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</si>
  <si>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</si>
  <si>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</si>
  <si>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</si>
  <si>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</si>
  <si>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</si>
  <si>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</si>
  <si>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</si>
  <si>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</si>
  <si>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</si>
  <si>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</si>
  <si>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</si>
  <si>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</si>
  <si>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</si>
  <si>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</si>
  <si>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</si>
  <si>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</si>
  <si>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</si>
  <si>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</si>
  <si>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</si>
  <si>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</si>
  <si>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</si>
  <si>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</si>
  <si>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</si>
  <si>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</si>
  <si>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</si>
  <si>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</si>
  <si>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</si>
  <si>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</si>
  <si>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</si>
  <si>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</si>
  <si>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</si>
  <si>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</si>
  <si>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</si>
  <si>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</si>
  <si>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</si>
  <si>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</si>
  <si>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</si>
  <si>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</si>
  <si>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</si>
  <si>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</si>
  <si>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</si>
  <si>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</si>
  <si>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</si>
  <si>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</si>
  <si>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</si>
  <si>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</si>
  <si>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</si>
  <si>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</si>
  <si>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</si>
  <si>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</si>
  <si>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</si>
  <si>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</si>
  <si>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</si>
  <si>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</si>
  <si>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</si>
  <si>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</si>
  <si>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</si>
  <si>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</si>
  <si>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</si>
  <si>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</si>
  <si>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</si>
  <si>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</si>
  <si>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</si>
  <si>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</si>
  <si>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</si>
  <si>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</si>
  <si>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</si>
  <si>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</si>
  <si>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</si>
  <si>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</si>
  <si>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</si>
  <si>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</si>
  <si>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</si>
  <si>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</si>
  <si>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</si>
  <si>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</si>
  <si>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</si>
  <si>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</si>
  <si>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</si>
  <si>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</si>
  <si>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</si>
  <si>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</si>
  <si>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</si>
  <si>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</si>
  <si>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</si>
  <si>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</si>
  <si>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</si>
  <si>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</si>
  <si>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</si>
  <si>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</si>
  <si>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</si>
  <si>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</si>
  <si>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</si>
  <si>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</si>
  <si>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</si>
  <si>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</si>
  <si>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</si>
  <si>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</si>
  <si>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</si>
  <si>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</si>
  <si>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</si>
  <si>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</si>
  <si>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</si>
  <si>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</si>
  <si>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</si>
  <si>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</si>
  <si>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</si>
  <si>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</si>
  <si>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</si>
  <si>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</si>
  <si>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</si>
  <si>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</si>
  <si>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</si>
  <si>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</si>
  <si>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</si>
  <si>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</si>
  <si>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</si>
  <si>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</si>
  <si>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</si>
  <si>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</si>
  <si>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</si>
  <si>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</si>
  <si>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</si>
  <si>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</si>
  <si>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</si>
  <si>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</si>
  <si>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</si>
  <si>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</si>
  <si>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</si>
  <si>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</si>
  <si>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</si>
  <si>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</si>
  <si>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</si>
  <si>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</si>
  <si>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</si>
  <si>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</si>
  <si>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</si>
  <si>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</si>
  <si>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</si>
  <si>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</si>
  <si>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</si>
  <si>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</si>
  <si>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</si>
  <si>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</si>
  <si>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</si>
  <si>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</si>
  <si>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</si>
  <si>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</si>
  <si>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</si>
  <si>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</si>
  <si>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</si>
  <si>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</si>
  <si>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</si>
  <si>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</si>
  <si>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</si>
  <si>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</si>
  <si>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</si>
  <si>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</si>
  <si>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</si>
  <si>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</si>
  <si>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</si>
  <si>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</si>
  <si>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</si>
  <si>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</si>
  <si>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</si>
  <si>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</si>
  <si>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</si>
  <si>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</si>
  <si>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</si>
  <si>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</si>
  <si>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</si>
  <si>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</si>
  <si>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</si>
  <si>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</si>
  <si>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</si>
  <si>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</si>
  <si>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</si>
  <si>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</si>
  <si>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</si>
  <si>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</si>
  <si>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</si>
  <si>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</si>
  <si>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</si>
  <si>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</si>
  <si>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</si>
  <si>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</si>
  <si>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</si>
  <si>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</si>
  <si>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</si>
  <si>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</si>
  <si>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</si>
  <si>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</si>
  <si>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</si>
  <si>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</si>
  <si>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</si>
  <si>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</si>
  <si>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</si>
  <si>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</si>
  <si>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</si>
  <si>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</si>
  <si>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</si>
  <si>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</si>
  <si>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</si>
  <si>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</si>
  <si>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</si>
  <si>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</si>
  <si>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</si>
  <si>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</si>
  <si>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</si>
  <si>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</si>
  <si>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</si>
  <si>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</si>
  <si>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</si>
  <si>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</si>
  <si>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</si>
  <si>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</si>
  <si>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</si>
  <si>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</si>
  <si>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</si>
  <si>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</si>
  <si>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</si>
  <si>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</si>
  <si>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</si>
  <si>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</si>
  <si>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</si>
  <si>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</si>
  <si>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</si>
  <si>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</si>
  <si>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</si>
  <si>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</si>
  <si>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</si>
  <si>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</si>
  <si>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</si>
  <si>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</si>
  <si>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</si>
  <si>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</si>
  <si>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</si>
  <si>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</si>
  <si>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</si>
  <si>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</si>
  <si>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</si>
  <si>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</si>
  <si>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</si>
  <si>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</si>
  <si>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</si>
  <si>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</si>
  <si>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</si>
  <si>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</si>
  <si>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</si>
  <si>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</si>
  <si>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</si>
  <si>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</si>
  <si>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</si>
  <si>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</si>
  <si>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</si>
  <si>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</si>
  <si>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</si>
  <si>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</si>
  <si>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</si>
  <si>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</si>
  <si>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</si>
  <si>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</si>
  <si>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</si>
  <si>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</si>
  <si>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</si>
  <si>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</si>
  <si>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</si>
  <si>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</si>
  <si>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</si>
  <si>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</si>
  <si>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</si>
  <si>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</si>
  <si>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</si>
  <si>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</si>
  <si>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</si>
  <si>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</si>
  <si>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</si>
  <si>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</si>
  <si>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</si>
  <si>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</si>
  <si>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</si>
  <si>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</si>
  <si>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</si>
  <si>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</si>
  <si>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</si>
  <si>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</si>
  <si>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</si>
  <si>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</si>
  <si>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</si>
  <si>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</si>
  <si>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</si>
  <si>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</si>
  <si>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</si>
  <si>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</si>
  <si>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</si>
  <si>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</si>
  <si>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</si>
  <si>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</si>
  <si>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</si>
  <si>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</si>
  <si>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</si>
  <si>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</si>
  <si>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</si>
  <si>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</si>
  <si>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</si>
  <si>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</si>
  <si>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</si>
  <si>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</si>
  <si>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</si>
  <si>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</si>
  <si>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</si>
  <si>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</si>
  <si>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</si>
  <si>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</si>
  <si>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</si>
  <si>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</si>
  <si>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</si>
  <si>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</si>
  <si>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</si>
  <si>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</si>
  <si>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</si>
  <si>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</si>
  <si>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</si>
  <si>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</si>
  <si>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</si>
  <si>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</si>
  <si>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</si>
  <si>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</si>
  <si>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</si>
  <si>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</si>
  <si>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</si>
  <si>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</si>
  <si>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</si>
  <si>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</si>
  <si>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</si>
  <si>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</si>
  <si>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</si>
  <si>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</si>
  <si>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</si>
  <si>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</si>
  <si>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</si>
  <si>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</si>
  <si>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</si>
  <si>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</si>
  <si>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</si>
  <si>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</si>
  <si>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</si>
  <si>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</si>
  <si>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</si>
  <si>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</si>
  <si>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</si>
  <si>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</si>
  <si>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</si>
  <si>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</si>
  <si>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</si>
  <si>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</si>
  <si>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</si>
  <si>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</si>
  <si>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</si>
  <si>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</si>
  <si>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</si>
  <si>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</si>
  <si>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</si>
  <si>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</si>
  <si>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</si>
  <si>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</si>
  <si>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</si>
  <si>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</si>
  <si>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</si>
  <si>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</si>
  <si>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</si>
  <si>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</si>
  <si>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</si>
  <si>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</si>
  <si>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</si>
  <si>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</si>
  <si>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</si>
  <si>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</si>
  <si>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</si>
  <si>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</si>
  <si>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</si>
  <si>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</si>
  <si>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</si>
  <si>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</si>
  <si>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</si>
  <si>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</si>
  <si>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</si>
  <si>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</si>
  <si>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</si>
  <si>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</si>
  <si>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</si>
  <si>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</si>
  <si>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</si>
  <si>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</si>
  <si>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</si>
  <si>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</si>
  <si>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</si>
  <si>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</si>
  <si>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</si>
  <si>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</si>
  <si>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</si>
  <si>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</si>
  <si>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</si>
  <si>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</si>
  <si>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</si>
  <si>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</si>
  <si>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</si>
  <si>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</si>
  <si>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</si>
  <si>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</si>
  <si>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</si>
  <si>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</si>
  <si>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</si>
  <si>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</si>
  <si>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</si>
  <si>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</si>
  <si>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</si>
  <si>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</si>
  <si>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</si>
  <si>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</si>
  <si>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</si>
  <si>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</si>
  <si>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</si>
  <si>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</si>
  <si>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</si>
  <si>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</si>
  <si>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</si>
  <si>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</si>
  <si>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</si>
  <si>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</si>
  <si>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</si>
  <si>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</si>
  <si>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</si>
  <si>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</si>
  <si>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</si>
  <si>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</si>
  <si>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</si>
  <si>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</si>
  <si>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</si>
  <si>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</si>
  <si>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</si>
  <si>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</si>
  <si>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</si>
  <si>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</si>
  <si>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</si>
  <si>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</si>
  <si>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</si>
  <si>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</si>
  <si>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</si>
  <si>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</si>
  <si>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</si>
  <si>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</si>
  <si>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</si>
  <si>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</si>
  <si>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</si>
  <si>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</si>
  <si>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</si>
  <si>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</si>
  <si>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</si>
  <si>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</si>
  <si>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</si>
  <si>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</si>
  <si>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</si>
  <si>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</si>
  <si>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</si>
  <si>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</si>
  <si>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</si>
  <si>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</si>
  <si>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</si>
  <si>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</si>
  <si>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</si>
  <si>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</si>
  <si>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</si>
  <si>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</si>
  <si>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</si>
  <si>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</si>
  <si>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</si>
  <si>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</si>
  <si>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</si>
  <si>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</si>
  <si>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</si>
  <si>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</si>
  <si>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</si>
  <si>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</si>
  <si>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</si>
  <si>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</si>
  <si>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</si>
  <si>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</si>
  <si>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</si>
  <si>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</si>
  <si>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</si>
  <si>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</si>
  <si>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</si>
  <si>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</si>
  <si>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</si>
  <si>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</si>
  <si>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</si>
  <si>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</si>
  <si>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</si>
  <si>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</si>
  <si>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</si>
  <si>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</si>
  <si>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</si>
  <si>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</si>
  <si>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</si>
  <si>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</si>
  <si>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</si>
  <si>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</si>
  <si>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</si>
  <si>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</si>
  <si>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</si>
  <si>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</si>
  <si>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</si>
  <si>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</si>
  <si>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</si>
  <si>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</si>
  <si>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</si>
  <si>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</si>
  <si>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</si>
  <si>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</si>
  <si>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</si>
  <si>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</si>
  <si>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</si>
  <si>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</si>
  <si>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</si>
  <si>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</si>
  <si>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</si>
  <si>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</si>
  <si>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</si>
  <si>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</si>
  <si>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</si>
  <si>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</si>
  <si>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</si>
  <si>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</si>
  <si>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</si>
  <si>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</si>
  <si>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</si>
  <si>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</si>
  <si>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</si>
  <si>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</si>
  <si>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</si>
  <si>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</si>
  <si>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</si>
  <si>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</si>
  <si>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</si>
  <si>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</si>
  <si>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</si>
  <si>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</si>
  <si>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</si>
  <si>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</si>
  <si>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</si>
  <si>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</si>
  <si>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</si>
  <si>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</si>
  <si>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</si>
  <si>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</si>
  <si>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</si>
  <si>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</si>
  <si>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</si>
  <si>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</si>
  <si>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</si>
  <si>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</si>
  <si>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</si>
  <si>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</si>
  <si>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</si>
  <si>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</si>
  <si>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</si>
  <si>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</si>
  <si>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</si>
  <si>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</si>
  <si>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</si>
  <si>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</si>
  <si>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</si>
  <si>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</si>
  <si>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</si>
  <si>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</si>
  <si>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</si>
  <si>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</si>
  <si>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</si>
  <si>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</si>
  <si>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</si>
  <si>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</si>
  <si>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</si>
  <si>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</si>
  <si>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</si>
  <si>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</si>
  <si>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</si>
  <si>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</si>
  <si>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</si>
  <si>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</si>
  <si>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</si>
  <si>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</si>
  <si>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</si>
  <si>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</si>
  <si>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</si>
  <si>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</si>
  <si>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</si>
  <si>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</si>
  <si>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</si>
  <si>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</si>
  <si>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</si>
  <si>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</si>
  <si>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</si>
  <si>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</si>
  <si>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</si>
  <si>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</si>
  <si>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</si>
  <si>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</si>
  <si>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</si>
  <si>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</si>
  <si>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</si>
  <si>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</si>
  <si>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</si>
  <si>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</si>
  <si>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</si>
  <si>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</si>
  <si>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</si>
  <si>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</si>
  <si>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</si>
  <si>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</si>
  <si>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</si>
  <si>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</si>
  <si>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</si>
  <si>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</si>
  <si>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</si>
  <si>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</si>
  <si>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</si>
  <si>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</si>
  <si>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</si>
  <si>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</si>
  <si>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</si>
  <si>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</si>
  <si>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</si>
  <si>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</si>
  <si>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</si>
  <si>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</si>
  <si>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</si>
  <si>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</si>
  <si>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</si>
  <si>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</si>
  <si>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</si>
  <si>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</si>
  <si>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</si>
  <si>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</si>
  <si>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</si>
  <si>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</si>
  <si>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</si>
  <si>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</si>
  <si>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</si>
  <si>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</si>
  <si>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</si>
  <si>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</si>
  <si>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</si>
  <si>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</si>
  <si>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</si>
  <si>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</si>
  <si>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</si>
  <si>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</si>
  <si>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</si>
  <si>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</si>
  <si>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</si>
  <si>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</si>
  <si>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</si>
  <si>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</si>
  <si>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</si>
  <si>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</si>
  <si>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</si>
  <si>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</si>
  <si>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</si>
  <si>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</si>
  <si>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</si>
  <si>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</si>
  <si>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</si>
  <si>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</si>
  <si>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</si>
  <si>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</si>
  <si>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</si>
  <si>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</si>
  <si>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</si>
  <si>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</si>
  <si>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</si>
  <si>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</si>
  <si>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</si>
  <si>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</si>
  <si>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</si>
  <si>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</si>
  <si>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</si>
  <si>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</si>
  <si>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</si>
  <si>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</si>
  <si>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</si>
  <si>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</si>
  <si>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</si>
  <si>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</si>
  <si>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</si>
  <si>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</si>
  <si>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</si>
  <si>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</si>
  <si>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</si>
  <si>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</si>
  <si>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</si>
  <si>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</si>
  <si>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</si>
  <si>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</si>
  <si>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</si>
  <si>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</si>
  <si>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</si>
  <si>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</si>
  <si>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</si>
  <si>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</si>
  <si>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</si>
  <si>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</si>
  <si>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</si>
  <si>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</si>
  <si>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</si>
  <si>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</si>
  <si>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</si>
  <si>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</si>
  <si>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</si>
  <si>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</si>
  <si>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</si>
  <si>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</si>
  <si>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</si>
  <si>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</si>
  <si>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</si>
  <si>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</si>
  <si>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</si>
  <si>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</si>
  <si>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</si>
  <si>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</si>
  <si>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</si>
  <si>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</si>
  <si>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</si>
  <si>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</si>
  <si>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</si>
  <si>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</si>
  <si>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</si>
  <si>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</si>
  <si>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</si>
  <si>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</si>
  <si>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</si>
  <si>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</si>
  <si>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</si>
  <si>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</si>
  <si>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</si>
  <si>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</si>
  <si>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</si>
  <si>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</si>
  <si>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</si>
  <si>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</si>
  <si>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</si>
  <si>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</si>
  <si>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</si>
  <si>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</si>
  <si>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</si>
  <si>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</si>
  <si>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</si>
  <si>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</si>
  <si>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</si>
  <si>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</si>
  <si>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</si>
  <si>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</si>
  <si>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</si>
  <si>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</si>
  <si>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</si>
  <si>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</si>
  <si>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</si>
  <si>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</si>
  <si>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</si>
  <si>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</si>
  <si>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</si>
  <si>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</si>
  <si>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</si>
  <si>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</si>
  <si>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</si>
  <si>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</si>
  <si>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</si>
  <si>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</si>
  <si>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</si>
  <si>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</si>
  <si>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</si>
  <si>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</si>
  <si>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</si>
  <si>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</si>
  <si>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</si>
  <si>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</si>
  <si>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</si>
  <si>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</si>
  <si>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</si>
  <si>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</si>
  <si>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</si>
  <si>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</si>
  <si>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</si>
  <si>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</si>
  <si>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</si>
  <si>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</si>
  <si>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</si>
  <si>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</si>
  <si>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</si>
  <si>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</si>
  <si>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</si>
  <si>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</si>
  <si>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</si>
  <si>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</si>
  <si>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</si>
  <si>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</si>
  <si>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</si>
  <si>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</si>
  <si>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</si>
  <si>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</si>
  <si>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</si>
  <si>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</si>
  <si>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</si>
  <si>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</si>
  <si>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</si>
  <si>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</si>
  <si>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</si>
  <si>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</si>
  <si>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</si>
  <si>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</si>
  <si>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</si>
  <si>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</si>
  <si>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</si>
  <si>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</si>
  <si>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</si>
  <si>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</si>
  <si>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</si>
  <si>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</si>
  <si>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</si>
  <si>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</si>
  <si>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</si>
  <si>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</si>
  <si>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</si>
  <si>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</si>
  <si>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</si>
  <si>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</si>
  <si>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</si>
  <si>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</si>
  <si>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</si>
  <si>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</si>
  <si>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</si>
  <si>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</si>
  <si>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</si>
  <si>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</si>
  <si>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</si>
  <si>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</si>
  <si>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</si>
  <si>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</si>
  <si>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</si>
  <si>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</si>
  <si>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</si>
  <si>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</si>
  <si>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</si>
  <si>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</si>
  <si>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</si>
  <si>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</si>
  <si>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</si>
  <si>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</si>
  <si>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</si>
  <si>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</si>
  <si>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</si>
  <si>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</si>
  <si>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</si>
  <si>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</si>
  <si>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</si>
  <si>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</si>
  <si>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</si>
  <si>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</si>
  <si>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</si>
  <si>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</si>
  <si>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</si>
  <si>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</si>
  <si>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</si>
  <si>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</si>
  <si>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</si>
  <si>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</si>
  <si>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</si>
  <si>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</si>
  <si>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</si>
  <si>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</si>
  <si>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</si>
  <si>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</si>
  <si>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</si>
  <si>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</si>
  <si>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</si>
  <si>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</si>
  <si>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</si>
  <si>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</si>
  <si>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</si>
  <si>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</si>
  <si>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</si>
  <si>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</si>
  <si>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</si>
  <si>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</si>
  <si>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</si>
  <si>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</si>
  <si>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</si>
  <si>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</si>
  <si>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</si>
  <si>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</si>
  <si>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</si>
  <si>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</si>
  <si>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</si>
  <si>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</si>
  <si>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</si>
  <si>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</si>
  <si>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</si>
  <si>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</si>
  <si>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</si>
  <si>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</si>
  <si>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</si>
  <si>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</si>
  <si>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</si>
  <si>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</si>
  <si>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</si>
  <si>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</si>
  <si>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</si>
  <si>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</si>
  <si>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</si>
  <si>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</si>
  <si>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</si>
  <si>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</si>
  <si>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</si>
  <si>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</si>
  <si>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</si>
  <si>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</si>
  <si>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</si>
  <si>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</si>
  <si>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</si>
  <si>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</si>
  <si>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</si>
  <si>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</si>
  <si>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</si>
  <si>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</si>
  <si>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</si>
  <si>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</si>
  <si>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</si>
  <si>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</si>
  <si>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</si>
  <si>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</si>
  <si>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</si>
  <si>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</si>
  <si>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</si>
  <si>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</si>
  <si>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</si>
  <si>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</si>
  <si>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</si>
  <si>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</si>
  <si>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</si>
  <si>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</si>
  <si>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</si>
  <si>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</si>
  <si>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</si>
  <si>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</si>
  <si>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</si>
  <si>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</si>
  <si>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</si>
  <si>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</si>
  <si>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</si>
  <si>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</si>
  <si>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</si>
  <si>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</si>
  <si>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</si>
  <si>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</si>
  <si>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</si>
  <si>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</si>
  <si>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</si>
  <si>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</si>
  <si>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</si>
  <si>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</si>
  <si>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</si>
  <si>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</si>
  <si>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</si>
  <si>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</si>
  <si>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</si>
  <si>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</si>
  <si>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</si>
  <si>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</si>
  <si>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</si>
  <si>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</si>
  <si>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</si>
  <si>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</si>
  <si>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</si>
  <si>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</si>
  <si>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</si>
  <si>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</si>
  <si>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</si>
  <si>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</si>
  <si>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</si>
  <si>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</si>
  <si>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</si>
  <si>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</si>
  <si>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</si>
  <si>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</si>
  <si>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</si>
  <si>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</si>
  <si>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</si>
  <si>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</si>
  <si>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</si>
  <si>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</si>
  <si>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</si>
  <si>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</si>
  <si>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</si>
  <si>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</si>
  <si>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</si>
  <si>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</si>
  <si>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</si>
  <si>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</si>
  <si>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</si>
  <si>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</si>
  <si>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</si>
  <si>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</si>
  <si>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</si>
  <si>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</si>
  <si>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</si>
  <si>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</si>
  <si>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</si>
  <si>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</si>
  <si>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</si>
  <si>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</si>
  <si>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</si>
  <si>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</si>
  <si>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</si>
  <si>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</si>
  <si>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</si>
  <si>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</si>
  <si>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</si>
  <si>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</si>
  <si>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</si>
  <si>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</si>
  <si>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</si>
  <si>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</si>
  <si>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</si>
  <si>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</si>
  <si>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</si>
  <si>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</si>
  <si>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</si>
  <si>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</si>
  <si>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</si>
  <si>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</si>
  <si>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</si>
  <si>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</si>
  <si>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</si>
  <si>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</si>
  <si>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</si>
  <si>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</si>
  <si>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</si>
  <si>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</si>
  <si>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</si>
  <si>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</si>
  <si>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</si>
  <si>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</si>
  <si>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</si>
  <si>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</si>
  <si>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</si>
  <si>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</si>
  <si>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</si>
  <si>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</si>
  <si>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</si>
  <si>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</si>
  <si>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</si>
  <si>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</si>
  <si>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</si>
  <si>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</si>
  <si>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</si>
  <si>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</si>
  <si>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</si>
  <si>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</si>
  <si>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</si>
  <si>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</si>
  <si>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</si>
  <si>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</si>
  <si>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</si>
  <si>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</si>
  <si>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</si>
  <si>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</si>
  <si>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</si>
  <si>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</si>
  <si>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</si>
  <si>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</si>
  <si>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</si>
  <si>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</si>
  <si>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</si>
  <si>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</si>
  <si>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</si>
  <si>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</si>
  <si>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</si>
  <si>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</si>
  <si>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</si>
  <si>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</si>
  <si>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</si>
  <si>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</si>
  <si>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</si>
  <si>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</si>
  <si>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</si>
  <si>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</si>
  <si>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</si>
  <si>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</si>
  <si>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</si>
  <si>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</si>
  <si>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</si>
  <si>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</si>
  <si>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</si>
  <si>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</si>
  <si>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</si>
  <si>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</si>
  <si>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</si>
  <si>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</si>
  <si>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</si>
  <si>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</si>
  <si>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</si>
  <si>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</si>
  <si>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</si>
  <si>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</si>
  <si>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</si>
  <si>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</si>
  <si>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</si>
  <si>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</si>
  <si>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</si>
  <si>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</si>
  <si>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</si>
  <si>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</si>
  <si>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</si>
  <si>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</si>
  <si>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</si>
  <si>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</si>
  <si>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</si>
  <si>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</si>
  <si>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</si>
  <si>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</si>
  <si>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</si>
  <si>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</si>
  <si>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</si>
  <si>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</si>
  <si>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</si>
  <si>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</si>
  <si>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</si>
  <si>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</si>
  <si>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</si>
  <si>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</si>
  <si>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</si>
  <si>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</si>
  <si>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</si>
  <si>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</si>
  <si>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</si>
  <si>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</si>
  <si>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</si>
  <si>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</si>
  <si>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</si>
  <si>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</si>
  <si>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</si>
  <si>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</si>
  <si>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</si>
  <si>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</si>
  <si>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</si>
  <si>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</si>
  <si>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</si>
  <si>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</si>
  <si>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</si>
  <si>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</si>
  <si>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</si>
  <si>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</si>
  <si>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</si>
  <si>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</si>
  <si>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</si>
  <si>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</si>
  <si>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</si>
  <si>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</si>
  <si>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</si>
  <si>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</si>
  <si>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</si>
  <si>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</si>
  <si>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</si>
  <si>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</si>
  <si>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</si>
  <si>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</si>
  <si>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</si>
  <si>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</si>
  <si>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</si>
  <si>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</si>
  <si>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</si>
  <si>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</si>
  <si>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</si>
  <si>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</si>
  <si>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</si>
  <si>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</si>
  <si>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</si>
  <si>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</si>
  <si>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</si>
  <si>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</si>
  <si>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</si>
  <si>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</si>
  <si>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</si>
  <si>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</si>
  <si>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</si>
  <si>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</si>
  <si>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</si>
  <si>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</si>
  <si>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</si>
  <si>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</si>
  <si>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</si>
  <si>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</si>
  <si>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</si>
  <si>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</si>
  <si>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</si>
  <si>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</si>
  <si>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</si>
  <si>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</si>
  <si>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</si>
  <si>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</si>
  <si>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</si>
  <si>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</si>
  <si>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</si>
  <si>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</si>
  <si>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</si>
  <si>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</si>
  <si>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</si>
  <si>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</si>
  <si>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</si>
  <si>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</si>
  <si>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</si>
  <si>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</si>
  <si>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</si>
  <si>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</si>
  <si>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</si>
  <si>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</si>
  <si>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</si>
  <si>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</si>
  <si>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</si>
  <si>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</si>
  <si>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</si>
  <si>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</si>
  <si>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</si>
  <si>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</si>
  <si>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</si>
  <si>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</si>
  <si>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</si>
  <si>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</si>
  <si>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</si>
  <si>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</si>
  <si>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</si>
  <si>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</si>
  <si>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</si>
  <si>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</si>
  <si>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</si>
  <si>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</si>
  <si>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</si>
  <si>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</si>
  <si>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</si>
  <si>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</si>
  <si>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</si>
  <si>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</si>
  <si>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</si>
  <si>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</si>
  <si>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</si>
  <si>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</si>
  <si>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</si>
  <si>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</si>
  <si>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</si>
  <si>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</si>
  <si>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</si>
  <si>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</si>
  <si>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</si>
  <si>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</si>
  <si>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</si>
  <si>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</si>
  <si>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</si>
  <si>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</si>
  <si>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</si>
  <si>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</si>
  <si>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</si>
  <si>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</si>
  <si>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</si>
  <si>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</si>
  <si>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</si>
  <si>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</si>
  <si>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</si>
  <si>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</si>
  <si>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</si>
  <si>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</si>
  <si>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</si>
  <si>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</si>
  <si>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</si>
  <si>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</si>
  <si>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</si>
  <si>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</si>
  <si>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</si>
  <si>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</si>
  <si>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</si>
  <si>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</si>
  <si>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</si>
  <si>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</si>
  <si>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</si>
  <si>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</si>
  <si>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</si>
  <si>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</si>
  <si>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</si>
  <si>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</si>
  <si>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</si>
  <si>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</si>
  <si>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</si>
  <si>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</si>
  <si>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</si>
  <si>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</si>
  <si>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</si>
  <si>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</si>
  <si>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</si>
  <si>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</si>
  <si>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</si>
  <si>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</si>
  <si>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</si>
  <si>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</si>
  <si>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</si>
  <si>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</si>
  <si>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</si>
  <si>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</si>
  <si>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</si>
  <si>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</si>
  <si>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</si>
  <si>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</si>
  <si>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</si>
  <si>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</si>
  <si>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</si>
  <si>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</si>
  <si>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</si>
  <si>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</si>
  <si>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</si>
  <si>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</si>
  <si>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</si>
  <si>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</si>
  <si>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</si>
  <si>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</si>
  <si>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</si>
  <si>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</si>
  <si>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</si>
  <si>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</si>
  <si>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</si>
  <si>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</si>
  <si>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</si>
  <si>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</si>
  <si>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</si>
  <si>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</si>
  <si>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</si>
  <si>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</si>
  <si>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</si>
  <si>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</si>
  <si>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</si>
  <si>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</si>
  <si>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</si>
  <si>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</si>
  <si>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</si>
  <si>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</si>
  <si>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</si>
  <si>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</si>
  <si>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</si>
  <si>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</si>
  <si>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</si>
  <si>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</si>
  <si>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</si>
  <si>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</si>
  <si>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</si>
  <si>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</si>
  <si>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</si>
  <si>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</si>
  <si>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</si>
  <si>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</si>
  <si>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</si>
  <si>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</si>
  <si>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</si>
  <si>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</si>
  <si>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</si>
  <si>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</si>
  <si>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</si>
  <si>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</si>
  <si>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</si>
  <si>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</si>
  <si>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</si>
  <si>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</si>
  <si>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</si>
  <si>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</si>
  <si>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</si>
  <si>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</si>
  <si>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</si>
  <si>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</si>
  <si>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</si>
  <si>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</si>
  <si>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</si>
  <si>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</si>
  <si>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</si>
  <si>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</si>
  <si>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</si>
  <si>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</si>
  <si>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</si>
  <si>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</si>
  <si>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</si>
  <si>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</si>
  <si>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</si>
  <si>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</si>
  <si>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</si>
  <si>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</si>
  <si>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</si>
  <si>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</si>
  <si>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</si>
  <si>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</si>
  <si>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</si>
  <si>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</si>
  <si>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</si>
  <si>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</si>
  <si>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</si>
  <si>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</si>
  <si>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</si>
  <si>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</si>
  <si>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</si>
  <si>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</si>
  <si>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</si>
  <si>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</si>
  <si>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</si>
  <si>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</si>
  <si>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</si>
  <si>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</si>
  <si>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</si>
  <si>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</si>
  <si>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</si>
  <si>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</si>
  <si>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</si>
  <si>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</si>
  <si>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</si>
  <si>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</si>
  <si>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</si>
  <si>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</si>
  <si>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</si>
  <si>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</si>
  <si>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</si>
  <si>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</si>
  <si>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</si>
  <si>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</si>
  <si>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</si>
  <si>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</si>
  <si>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</si>
  <si>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</si>
  <si>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</si>
  <si>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</si>
  <si>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</si>
  <si>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</si>
  <si>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</si>
  <si>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</si>
  <si>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</si>
  <si>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</si>
  <si>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</si>
  <si>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</si>
  <si>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</si>
  <si>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</si>
  <si>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</si>
  <si>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</si>
  <si>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</si>
  <si>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</si>
  <si>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</si>
  <si>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</si>
  <si>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</si>
  <si>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</si>
  <si>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</si>
  <si>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</si>
  <si>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</si>
  <si>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</si>
  <si>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</si>
  <si>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</si>
  <si>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</si>
  <si>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</si>
  <si>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</si>
  <si>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</si>
  <si>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</si>
  <si>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</si>
  <si>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</si>
  <si>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</si>
  <si>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</si>
  <si>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</si>
  <si>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</si>
  <si>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</si>
  <si>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</si>
  <si>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</si>
  <si>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</si>
  <si>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</si>
  <si>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</si>
  <si>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</si>
  <si>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</si>
  <si>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</si>
  <si>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</si>
  <si>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</si>
  <si>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</si>
  <si>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</si>
  <si>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</si>
  <si>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</si>
  <si>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</si>
  <si>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</si>
  <si>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</si>
  <si>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</si>
  <si>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</si>
  <si>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</si>
  <si>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</si>
  <si>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</si>
  <si>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</si>
  <si>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</si>
  <si>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</si>
  <si>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</si>
  <si>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</si>
  <si>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</si>
  <si>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</si>
  <si>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</si>
  <si>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</si>
  <si>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</si>
  <si>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</si>
  <si>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</si>
  <si>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</si>
  <si>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</si>
  <si>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</si>
  <si>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</si>
  <si>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</si>
  <si>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</si>
  <si>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</si>
  <si>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</si>
  <si>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</si>
  <si>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</si>
  <si>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</si>
  <si>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</si>
  <si>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</si>
  <si>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</si>
  <si>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</si>
  <si>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</si>
  <si>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</si>
  <si>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</si>
  <si>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</si>
  <si>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</si>
  <si>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</si>
  <si>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</si>
  <si>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</si>
  <si>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</si>
  <si>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</si>
  <si>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</si>
  <si>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</si>
  <si>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</si>
  <si>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</si>
  <si>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</si>
  <si>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</si>
  <si>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</si>
  <si>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</si>
  <si>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</si>
  <si>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</si>
  <si>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</si>
  <si>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</si>
  <si>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</si>
  <si>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</si>
  <si>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</si>
  <si>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</si>
  <si>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</si>
  <si>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</si>
  <si>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</si>
  <si>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</si>
  <si>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</si>
  <si>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</si>
  <si>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</si>
  <si>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</si>
  <si>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</si>
  <si>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</si>
  <si>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</si>
  <si>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</si>
  <si>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</si>
  <si>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</si>
  <si>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</si>
  <si>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</si>
  <si>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</si>
  <si>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</si>
  <si>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</si>
  <si>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</si>
  <si>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</si>
  <si>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</si>
  <si>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</si>
  <si>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</si>
  <si>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</si>
  <si>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</si>
  <si>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</si>
  <si>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</si>
  <si>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</si>
  <si>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</si>
  <si>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</si>
  <si>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</si>
  <si>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</si>
  <si>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</si>
  <si>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</si>
  <si>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</si>
  <si>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</si>
  <si>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</si>
  <si>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</si>
  <si>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</si>
  <si>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</si>
  <si>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</si>
  <si>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</si>
  <si>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</si>
  <si>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</si>
  <si>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</si>
  <si>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</si>
  <si>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</si>
  <si>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</si>
  <si>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</si>
  <si>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</si>
  <si>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</si>
  <si>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</si>
  <si>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</si>
  <si>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</si>
  <si>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</si>
  <si>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</si>
  <si>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</si>
  <si>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</si>
  <si>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</si>
  <si>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</si>
  <si>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</si>
  <si>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</si>
  <si>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</si>
  <si>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</si>
  <si>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</si>
  <si>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</si>
  <si>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</si>
  <si>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</si>
  <si>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</si>
  <si>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</si>
  <si>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</si>
  <si>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</si>
  <si>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</si>
  <si>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</si>
  <si>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</si>
  <si>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</si>
  <si>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</si>
  <si>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</si>
  <si>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</si>
  <si>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</si>
  <si>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</si>
  <si>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</si>
  <si>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</si>
  <si>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</si>
  <si>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</si>
  <si>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</si>
  <si>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</si>
  <si>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</si>
  <si>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</si>
  <si>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</si>
  <si>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</si>
  <si>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</si>
  <si>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</si>
  <si>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</si>
  <si>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</si>
  <si>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</si>
  <si>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</si>
  <si>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</si>
  <si>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</si>
  <si>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</si>
  <si>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</si>
  <si>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</si>
  <si>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</si>
  <si>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</si>
  <si>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</si>
  <si>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</si>
  <si>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</si>
  <si>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</si>
  <si>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</si>
  <si>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</si>
  <si>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</si>
  <si>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</si>
  <si>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</si>
  <si>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</si>
  <si>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</si>
  <si>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</si>
  <si>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</si>
  <si>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</si>
  <si>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</si>
  <si>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</si>
  <si>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</si>
  <si>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</si>
  <si>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</si>
  <si>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</si>
  <si>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</si>
  <si>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</si>
  <si>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</si>
  <si>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</si>
  <si>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</si>
  <si>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</si>
  <si>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</si>
  <si>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</si>
  <si>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</si>
  <si>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</si>
  <si>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</si>
  <si>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</si>
  <si>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</si>
  <si>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</si>
  <si>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</si>
  <si>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</si>
  <si>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</si>
  <si>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</si>
  <si>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</si>
  <si>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</si>
  <si>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</si>
  <si>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</si>
  <si>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</si>
  <si>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</si>
  <si>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</si>
  <si>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</si>
  <si>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</si>
  <si>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</si>
  <si>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</si>
  <si>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</si>
  <si>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</si>
  <si>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</si>
  <si>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</si>
  <si>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</si>
  <si>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</si>
  <si>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</si>
  <si>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</si>
  <si>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</si>
  <si>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</si>
  <si>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</si>
  <si>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</si>
  <si>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</si>
  <si>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</si>
  <si>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</si>
  <si>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</si>
  <si>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</si>
  <si>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</si>
  <si>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</si>
  <si>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</si>
  <si>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</si>
  <si>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</si>
  <si>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</si>
  <si>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</si>
  <si>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</si>
  <si>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</si>
  <si>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</si>
  <si>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</si>
  <si>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</si>
  <si>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</si>
  <si>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</si>
  <si>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</si>
  <si>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</si>
  <si>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</si>
  <si>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</si>
  <si>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</si>
  <si>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</si>
  <si>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</si>
  <si>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</si>
  <si>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</si>
  <si>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</si>
  <si>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</si>
  <si>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</si>
  <si>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</si>
  <si>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</si>
  <si>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</si>
  <si>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</si>
  <si>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</si>
  <si>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</si>
  <si>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</si>
  <si>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</si>
  <si>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</si>
  <si>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</si>
  <si>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</si>
  <si>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</si>
  <si>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</si>
  <si>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</si>
  <si>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</si>
  <si>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</si>
  <si>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</si>
  <si>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</si>
  <si>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</si>
  <si>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</si>
  <si>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</si>
  <si>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</si>
  <si>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</si>
  <si>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</si>
  <si>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</si>
  <si>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</si>
  <si>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</si>
  <si>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</si>
  <si>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</si>
  <si>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</si>
  <si>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</si>
  <si>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</si>
  <si>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</si>
  <si>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</si>
  <si>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</si>
  <si>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</si>
  <si>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</si>
  <si>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</si>
  <si>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</si>
  <si>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</si>
  <si>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</si>
  <si>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</si>
  <si>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</si>
  <si>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</si>
  <si>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</si>
  <si>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</si>
  <si>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</si>
  <si>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</si>
  <si>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</si>
  <si>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</si>
  <si>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</si>
  <si>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</si>
  <si>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</si>
  <si>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</si>
  <si>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</si>
  <si>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</si>
  <si>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</si>
  <si>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</si>
  <si>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</si>
  <si>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</si>
  <si>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</si>
  <si>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</si>
  <si>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</si>
  <si>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</si>
  <si>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</si>
  <si>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</si>
  <si>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</si>
  <si>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</si>
  <si>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</si>
  <si>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</si>
  <si>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</si>
  <si>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</si>
  <si>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</si>
  <si>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</si>
  <si>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</si>
  <si>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</si>
  <si>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</si>
  <si>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</si>
  <si>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</si>
  <si>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</si>
  <si>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</si>
  <si>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</si>
  <si>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</si>
  <si>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</si>
  <si>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</si>
  <si>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</si>
  <si>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</si>
  <si>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</si>
  <si>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</si>
  <si>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</si>
  <si>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</si>
  <si>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</si>
  <si>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</si>
  <si>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</si>
  <si>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</si>
  <si>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</si>
  <si>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</si>
  <si>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</si>
  <si>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</si>
  <si>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</si>
  <si>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</si>
  <si>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</si>
  <si>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</si>
  <si>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</si>
  <si>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</si>
  <si>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</si>
  <si>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</si>
  <si>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</si>
  <si>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</si>
  <si>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</si>
  <si>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</si>
  <si>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</si>
  <si>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</si>
  <si>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</si>
  <si>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</si>
  <si>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</si>
  <si>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</si>
  <si>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</si>
  <si>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</si>
  <si>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</si>
  <si>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</si>
  <si>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</si>
  <si>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</si>
  <si>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</si>
  <si>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</si>
  <si>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</si>
  <si>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</si>
  <si>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</si>
  <si>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</si>
  <si>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</si>
  <si>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</si>
  <si>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</si>
  <si>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</si>
  <si>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</si>
  <si>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</si>
  <si>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</si>
  <si>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</si>
  <si>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</si>
  <si>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</si>
  <si>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</si>
  <si>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</si>
  <si>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</si>
  <si>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</si>
  <si>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</si>
  <si>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</si>
  <si>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</si>
  <si>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</si>
  <si>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</si>
  <si>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</si>
  <si>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</si>
  <si>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</si>
  <si>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</si>
  <si>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</si>
  <si>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</si>
  <si>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</si>
  <si>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</si>
  <si>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</si>
  <si>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</si>
  <si>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</si>
  <si>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</si>
  <si>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</si>
  <si>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</si>
  <si>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</si>
  <si>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</si>
  <si>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</si>
  <si>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</si>
  <si>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</si>
  <si>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</si>
  <si>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</si>
  <si>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</si>
  <si>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</si>
  <si>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</si>
  <si>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</si>
  <si>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</si>
  <si>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</si>
  <si>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</si>
  <si>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</si>
  <si>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</si>
  <si>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</si>
  <si>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</si>
  <si>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</si>
  <si>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</si>
  <si>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</si>
  <si>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</si>
  <si>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</si>
  <si>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</si>
  <si>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</si>
  <si>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</si>
  <si>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</si>
  <si>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</si>
  <si>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</si>
  <si>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</si>
  <si>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</si>
  <si>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</si>
  <si>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</si>
  <si>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</si>
  <si>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</si>
  <si>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</si>
  <si>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</si>
  <si>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</si>
  <si>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</si>
  <si>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</si>
  <si>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</si>
  <si>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</si>
  <si>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</si>
  <si>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</si>
  <si>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</si>
  <si>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</si>
  <si>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</si>
  <si>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</si>
  <si>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</si>
  <si>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</si>
  <si>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</si>
  <si>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</si>
  <si>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</si>
  <si>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</si>
  <si>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</si>
  <si>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</si>
  <si>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</si>
  <si>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</si>
  <si>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</si>
  <si>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</si>
  <si>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</si>
  <si>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</si>
  <si>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</si>
  <si>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</si>
  <si>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</si>
  <si>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</si>
  <si>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</si>
  <si>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</si>
  <si>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</si>
  <si>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</si>
  <si>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</si>
  <si>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</si>
  <si>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</si>
  <si>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</si>
  <si>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</si>
  <si>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</si>
  <si>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</si>
  <si>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</si>
  <si>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</si>
  <si>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</si>
  <si>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</si>
  <si>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</si>
  <si>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</si>
  <si>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</si>
  <si>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</si>
  <si>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</si>
  <si>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</si>
  <si>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</si>
  <si>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</si>
  <si>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</si>
  <si>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</si>
  <si>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</si>
  <si>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</si>
  <si>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</si>
  <si>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</si>
  <si>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</si>
  <si>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</si>
  <si>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</si>
  <si>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</si>
  <si>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</si>
  <si>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</si>
  <si>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</si>
  <si>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</si>
  <si>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</si>
  <si>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</si>
  <si>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</si>
  <si>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</si>
  <si>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</si>
  <si>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</si>
  <si>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</si>
  <si>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</si>
  <si>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</si>
  <si>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</si>
  <si>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</si>
  <si>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</si>
  <si>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</si>
  <si>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</si>
  <si>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</si>
  <si>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</si>
  <si>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</si>
  <si>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</si>
  <si>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</si>
  <si>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</si>
  <si>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</si>
  <si>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</si>
  <si>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</si>
  <si>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</si>
  <si>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</si>
  <si>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</si>
  <si>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</si>
  <si>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</si>
  <si>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</si>
  <si>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</si>
  <si>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</si>
  <si>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</si>
  <si>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</si>
  <si>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</si>
  <si>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</si>
  <si>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</si>
  <si>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</si>
  <si>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</si>
  <si>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</si>
  <si>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</si>
  <si>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</si>
  <si>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</si>
  <si>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</si>
  <si>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</si>
  <si>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</si>
  <si>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</si>
  <si>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</si>
  <si>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</si>
  <si>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</si>
  <si>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</si>
  <si>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</si>
  <si>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</si>
  <si>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</si>
  <si>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</si>
  <si>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</si>
  <si>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</si>
  <si>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</si>
  <si>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</si>
  <si>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</si>
  <si>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</si>
  <si>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</si>
  <si>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</si>
  <si>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</si>
  <si>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</si>
  <si>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</si>
  <si>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</si>
  <si>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</si>
  <si>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</si>
  <si>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</si>
  <si>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</si>
  <si>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</si>
  <si>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</si>
  <si>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</si>
  <si>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</si>
  <si>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</si>
  <si>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</si>
  <si>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</si>
  <si>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</si>
  <si>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</si>
  <si>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</si>
  <si>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</si>
  <si>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</si>
  <si>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</si>
  <si>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</si>
  <si>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</si>
  <si>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</si>
  <si>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</si>
  <si>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</si>
  <si>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</si>
  <si>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</si>
  <si>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</si>
  <si>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</si>
  <si>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</si>
  <si>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</si>
  <si>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</si>
  <si>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</si>
  <si>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</si>
  <si>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</si>
  <si>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</si>
  <si>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</si>
  <si>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</si>
  <si>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</si>
  <si>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</si>
  <si>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</si>
  <si>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</si>
  <si>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</si>
  <si>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</si>
  <si>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</si>
  <si>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</si>
  <si>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</si>
  <si>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</si>
  <si>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</si>
  <si>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</si>
  <si>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</si>
  <si>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</si>
  <si>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</si>
  <si>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</si>
  <si>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</si>
  <si>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</si>
  <si>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</si>
  <si>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</si>
  <si>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</si>
  <si>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</si>
  <si>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</si>
  <si>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</si>
  <si>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</si>
  <si>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</si>
  <si>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</si>
  <si>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</si>
  <si>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</si>
  <si>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</si>
  <si>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</si>
  <si>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</si>
  <si>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</si>
  <si>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</si>
  <si>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</si>
  <si>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</si>
  <si>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</si>
  <si>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</si>
  <si>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</si>
  <si>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</si>
  <si>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</si>
  <si>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</si>
  <si>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</si>
  <si>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</si>
  <si>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</si>
  <si>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</si>
  <si>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</si>
  <si>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</si>
  <si>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</si>
  <si>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</si>
  <si>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</si>
  <si>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</si>
  <si>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</si>
  <si>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</si>
  <si>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</si>
  <si>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</si>
  <si>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</si>
  <si>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</si>
  <si>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</si>
  <si>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</si>
  <si>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</si>
  <si>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</si>
  <si>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</si>
  <si>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</si>
  <si>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</si>
  <si>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</si>
  <si>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</si>
  <si>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</si>
  <si>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</si>
  <si>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</si>
  <si>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</si>
  <si>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</si>
  <si>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</si>
  <si>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</si>
  <si>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</si>
  <si>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</si>
  <si>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</si>
  <si>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</si>
  <si>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</si>
  <si>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</si>
  <si>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</si>
  <si>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</si>
  <si>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</si>
  <si>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</si>
  <si>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</si>
  <si>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</si>
  <si>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</si>
  <si>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</si>
  <si>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</si>
  <si>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</si>
  <si>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</si>
  <si>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</si>
  <si>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</si>
  <si>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</si>
  <si>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</si>
  <si>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</si>
  <si>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</si>
  <si>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</si>
  <si>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</si>
  <si>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</si>
  <si>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</si>
  <si>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</si>
  <si>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</si>
  <si>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</si>
  <si>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</si>
  <si>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</si>
  <si>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</si>
  <si>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</si>
  <si>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</si>
  <si>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</si>
  <si>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</si>
  <si>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</si>
  <si>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</si>
  <si>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</si>
  <si>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</si>
  <si>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</si>
  <si>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</si>
  <si>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</si>
  <si>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</si>
  <si>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</si>
  <si>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</si>
  <si>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</si>
  <si>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</si>
  <si>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</si>
  <si>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</si>
  <si>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</si>
  <si>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</si>
  <si>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</si>
  <si>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</si>
  <si>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</si>
  <si>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</si>
  <si>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</si>
  <si>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</si>
  <si>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</si>
  <si>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</si>
  <si>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</si>
  <si>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</si>
  <si>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</si>
  <si>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</si>
  <si>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</si>
  <si>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</si>
  <si>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</si>
  <si>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</si>
  <si>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</si>
  <si>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</si>
  <si>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</si>
  <si>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</si>
  <si>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</si>
  <si>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</si>
  <si>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</si>
  <si>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</si>
  <si>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</si>
  <si>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</si>
  <si>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</si>
  <si>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</si>
  <si>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</si>
  <si>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</si>
  <si>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</si>
  <si>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</si>
  <si>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</si>
  <si>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</si>
  <si>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</si>
  <si>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</si>
  <si>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</si>
  <si>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</si>
  <si>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</si>
  <si>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</si>
  <si>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</si>
  <si>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</si>
  <si>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</si>
  <si>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</si>
  <si>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</si>
  <si>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</si>
  <si>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</si>
  <si>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</si>
  <si>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</si>
  <si>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</si>
  <si>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</si>
  <si>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</si>
  <si>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</si>
  <si>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</si>
  <si>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</si>
  <si>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</si>
  <si>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</si>
  <si>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</si>
  <si>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</si>
  <si>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</si>
  <si>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</si>
  <si>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</si>
  <si>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</si>
  <si>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</si>
  <si>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</si>
  <si>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</si>
  <si>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</si>
  <si>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</si>
  <si>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</si>
  <si>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</si>
  <si>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</si>
  <si>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</si>
  <si>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</si>
  <si>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</si>
  <si>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</si>
  <si>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</si>
  <si>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</si>
  <si>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</si>
  <si>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</si>
  <si>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</si>
  <si>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</si>
  <si>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</si>
  <si>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</si>
  <si>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</si>
  <si>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</si>
  <si>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</si>
  <si>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</si>
  <si>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</si>
  <si>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</si>
  <si>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</si>
  <si>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</si>
  <si>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</si>
  <si>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</si>
  <si>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</si>
  <si>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</si>
  <si>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</si>
  <si>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</si>
  <si>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</si>
  <si>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</si>
  <si>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</si>
  <si>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</si>
  <si>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</si>
  <si>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</si>
  <si>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</si>
  <si>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</si>
  <si>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</si>
  <si>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</si>
  <si>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</si>
  <si>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</si>
  <si>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</si>
  <si>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</si>
  <si>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</si>
  <si>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</si>
  <si>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</si>
  <si>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</si>
  <si>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</si>
  <si>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</si>
  <si>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</si>
  <si>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</si>
  <si>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</si>
  <si>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</si>
  <si>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</si>
  <si>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</si>
  <si>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</si>
  <si>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</si>
  <si>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</si>
  <si>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</si>
  <si>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</si>
  <si>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</si>
  <si>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</si>
  <si>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</si>
  <si>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</si>
  <si>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</si>
  <si>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</si>
  <si>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</si>
  <si>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</si>
  <si>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</si>
  <si>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</si>
  <si>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</si>
  <si>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</si>
  <si>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</si>
  <si>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</si>
  <si>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</si>
  <si>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</si>
  <si>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</si>
  <si>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</si>
  <si>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</si>
  <si>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</si>
  <si>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</si>
  <si>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</si>
  <si>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</si>
  <si>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</si>
  <si>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</si>
  <si>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</si>
  <si>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</si>
  <si>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</si>
  <si>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</si>
  <si>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</si>
  <si>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</si>
  <si>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</si>
  <si>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</si>
  <si>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</si>
  <si>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</si>
  <si>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</si>
  <si>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</si>
  <si>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</si>
  <si>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</si>
  <si>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</si>
  <si>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</si>
  <si>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</si>
  <si>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</si>
  <si>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</si>
  <si>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</si>
  <si>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</si>
  <si>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</si>
  <si>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</si>
  <si>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</si>
  <si>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</si>
  <si>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</si>
  <si>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</si>
  <si>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</si>
  <si>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</si>
  <si>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</si>
  <si>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</si>
  <si>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</si>
  <si>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</si>
  <si>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</si>
  <si>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</si>
  <si>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</si>
  <si>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</si>
  <si>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</si>
  <si>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</si>
  <si>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</si>
  <si>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</si>
  <si>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</si>
  <si>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</si>
  <si>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</si>
  <si>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</si>
  <si>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</si>
  <si>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</si>
  <si>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</si>
  <si>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</si>
  <si>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</si>
  <si>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</si>
  <si>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</si>
  <si>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</si>
  <si>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</si>
  <si>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</si>
  <si>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</si>
  <si>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</si>
  <si>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</si>
  <si>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</si>
  <si>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</si>
  <si>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</si>
  <si>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</si>
  <si>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</si>
  <si>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</si>
  <si>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</si>
  <si>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</si>
  <si>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</si>
  <si>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</si>
  <si>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</si>
  <si>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</si>
  <si>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</si>
  <si>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</si>
  <si>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</si>
  <si>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</si>
  <si>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</si>
  <si>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</si>
  <si>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</si>
  <si>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</si>
  <si>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</si>
  <si>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</si>
  <si>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</si>
  <si>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</si>
  <si>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</si>
  <si>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</si>
  <si>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</si>
  <si>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</si>
  <si>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</si>
  <si>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</si>
  <si>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</si>
  <si>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</si>
  <si>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</si>
  <si>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</si>
  <si>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</si>
  <si>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</si>
  <si>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</si>
  <si>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</si>
  <si>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</si>
  <si>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</si>
  <si>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</si>
  <si>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</si>
  <si>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</si>
  <si>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</si>
  <si>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</si>
  <si>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</si>
  <si>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</si>
  <si>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</si>
  <si>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</si>
  <si>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</si>
  <si>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</si>
  <si>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</si>
  <si>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</si>
  <si>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</si>
  <si>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</si>
  <si>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</si>
  <si>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</si>
  <si>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</si>
  <si>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</si>
  <si>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</si>
  <si>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</si>
  <si>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</si>
  <si>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</si>
  <si>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</si>
  <si>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</si>
  <si>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</si>
  <si>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</si>
  <si>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</si>
  <si>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</si>
  <si>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</si>
  <si>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</si>
  <si>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</si>
  <si>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</si>
  <si>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</si>
  <si>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</si>
  <si>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</si>
  <si>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</si>
  <si>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</si>
  <si>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</si>
  <si>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</si>
  <si>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</si>
  <si>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</si>
  <si>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</si>
  <si>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</si>
  <si>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</si>
  <si>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</si>
  <si>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</si>
  <si>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</si>
  <si>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</si>
  <si>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</si>
  <si>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</si>
  <si>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</si>
  <si>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</si>
  <si>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</si>
  <si>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</si>
  <si>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</si>
  <si>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</si>
  <si>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</si>
  <si>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</si>
  <si>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</si>
  <si>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</si>
  <si>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</si>
  <si>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</si>
  <si>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</si>
  <si>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</si>
  <si>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</si>
  <si>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</si>
  <si>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</si>
  <si>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</si>
  <si>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</si>
  <si>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</si>
  <si>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</si>
  <si>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</si>
  <si>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</si>
  <si>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</si>
  <si>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</si>
  <si>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</si>
  <si>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</si>
  <si>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</si>
  <si>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</si>
  <si>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</si>
  <si>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</si>
  <si>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</si>
  <si>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</si>
  <si>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</si>
  <si>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</si>
  <si>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</si>
  <si>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</si>
  <si>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</si>
  <si>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</si>
  <si>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</si>
  <si>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</si>
  <si>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</si>
  <si>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</si>
  <si>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</si>
  <si>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</si>
  <si>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</si>
  <si>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</si>
  <si>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</si>
  <si>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</si>
  <si>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</si>
  <si>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</si>
  <si>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</si>
  <si>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</si>
  <si>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</si>
  <si>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</si>
  <si>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</si>
  <si>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</si>
  <si>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</si>
  <si>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</si>
  <si>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</si>
  <si>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</si>
  <si>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</si>
  <si>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</si>
  <si>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</si>
  <si>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</si>
  <si>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</si>
  <si>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</si>
  <si>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</si>
  <si>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</si>
  <si>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</si>
  <si>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</si>
  <si>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</si>
  <si>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</si>
  <si>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</si>
  <si>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</si>
  <si>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</si>
  <si>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</si>
  <si>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</si>
  <si>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</si>
  <si>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</si>
  <si>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</si>
  <si>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</si>
  <si>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</si>
  <si>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</si>
  <si>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</si>
  <si>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</si>
  <si>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</si>
  <si>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</si>
  <si>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</si>
  <si>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</si>
  <si>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</si>
  <si>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</si>
  <si>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</si>
  <si>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</si>
  <si>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</si>
  <si>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</si>
  <si>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</si>
  <si>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</si>
  <si>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</si>
  <si>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</si>
  <si>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</si>
  <si>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</si>
  <si>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</si>
  <si>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</si>
  <si>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</si>
  <si>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</si>
  <si>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</si>
  <si>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</si>
  <si>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</si>
  <si>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</si>
  <si>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</si>
  <si>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</si>
  <si>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</si>
  <si>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</si>
  <si>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</si>
  <si>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</si>
  <si>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</si>
  <si>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</si>
  <si>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</si>
  <si>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</si>
  <si>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</si>
  <si>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</si>
  <si>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</si>
  <si>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</si>
  <si>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</si>
  <si>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</si>
  <si>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</si>
  <si>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</si>
  <si>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</si>
  <si>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</si>
  <si>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</si>
  <si>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</si>
  <si>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</si>
  <si>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</si>
  <si>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</si>
  <si>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</si>
  <si>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</si>
  <si>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</si>
  <si>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</si>
  <si>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</si>
  <si>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</si>
  <si>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</si>
  <si>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</si>
  <si>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</si>
  <si>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</si>
  <si>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</si>
  <si>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</si>
  <si>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</si>
  <si>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</si>
  <si>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</si>
  <si>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</si>
  <si>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</si>
  <si>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</si>
  <si>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</si>
  <si>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</si>
  <si>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</si>
  <si>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</si>
  <si>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</si>
  <si>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</si>
  <si>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</si>
  <si>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</si>
  <si>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</si>
  <si>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</si>
  <si>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</si>
  <si>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</si>
  <si>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</si>
  <si>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</si>
  <si>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</si>
  <si>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</si>
  <si>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</si>
  <si>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</si>
  <si>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</si>
  <si>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</si>
  <si>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</si>
  <si>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</si>
  <si>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</si>
  <si>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</si>
  <si>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</si>
  <si>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</si>
  <si>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</si>
  <si>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</si>
  <si>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</si>
  <si>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</si>
  <si>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</si>
  <si>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</si>
  <si>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</si>
  <si>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</si>
  <si>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</si>
  <si>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</si>
  <si>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</si>
  <si>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</si>
  <si>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</si>
  <si>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</si>
  <si>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</si>
  <si>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</si>
  <si>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</si>
  <si>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</si>
  <si>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</si>
  <si>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</si>
  <si>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</si>
  <si>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</si>
  <si>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</si>
  <si>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</si>
  <si>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</si>
  <si>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</si>
  <si>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</si>
  <si>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</si>
  <si>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</si>
  <si>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</si>
  <si>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</si>
  <si>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</si>
  <si>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</si>
  <si>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</si>
  <si>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</si>
  <si>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</si>
  <si>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</si>
  <si>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</si>
  <si>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</si>
  <si>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</si>
  <si>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</si>
  <si>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</si>
  <si>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</si>
  <si>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</si>
  <si>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</si>
  <si>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</si>
  <si>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</si>
  <si>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</si>
  <si>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</si>
  <si>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</si>
  <si>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</si>
  <si>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</si>
  <si>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</si>
  <si>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</si>
  <si>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</si>
  <si>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</si>
  <si>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</si>
  <si>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</si>
  <si>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</si>
  <si>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</si>
  <si>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</si>
  <si>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</si>
  <si>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</si>
  <si>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</si>
  <si>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</si>
  <si>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</si>
  <si>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</si>
  <si>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</si>
  <si>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</si>
  <si>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</si>
  <si>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</si>
  <si>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</si>
  <si>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</si>
  <si>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</si>
  <si>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</si>
  <si>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</si>
  <si>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</si>
  <si>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</si>
  <si>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</si>
  <si>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</si>
  <si>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</si>
  <si>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</si>
  <si>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</si>
  <si>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</si>
  <si>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</si>
  <si>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</si>
  <si>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</si>
  <si>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</si>
  <si>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</si>
  <si>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</si>
  <si>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</si>
  <si>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</si>
  <si>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</si>
  <si>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</si>
  <si>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</si>
  <si>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</si>
  <si>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</si>
  <si>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</si>
  <si>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</si>
  <si>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</si>
  <si>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</si>
  <si>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</si>
  <si>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</si>
  <si>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</si>
  <si>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</si>
  <si>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</si>
  <si>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</si>
  <si>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</si>
  <si>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</si>
  <si>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</si>
  <si>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</si>
  <si>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</si>
  <si>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</si>
  <si>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</si>
  <si>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</si>
  <si>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</si>
  <si>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</si>
  <si>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</si>
  <si>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</si>
  <si>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</si>
  <si>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</si>
  <si>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</si>
  <si>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</si>
  <si>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</si>
  <si>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</si>
  <si>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</si>
  <si>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</si>
  <si>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</si>
  <si>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</si>
  <si>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</si>
  <si>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</si>
  <si>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</si>
  <si>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</si>
  <si>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</si>
  <si>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</si>
  <si>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</si>
  <si>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</si>
  <si>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</si>
  <si>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</si>
  <si>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</si>
  <si>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</si>
  <si>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</si>
  <si>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</si>
  <si>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</si>
  <si>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</si>
  <si>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</si>
  <si>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</si>
  <si>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</si>
  <si>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</si>
  <si>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</si>
  <si>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</si>
  <si>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</si>
  <si>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</si>
  <si>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</si>
  <si>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</si>
  <si>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</si>
  <si>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</si>
  <si>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</si>
  <si>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</si>
  <si>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</si>
  <si>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</si>
  <si>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</si>
  <si>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</si>
  <si>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</si>
  <si>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</si>
  <si>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</si>
  <si>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</si>
  <si>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</si>
  <si>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</si>
  <si>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</si>
  <si>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</si>
  <si>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</si>
  <si>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</si>
  <si>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</si>
  <si>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</si>
  <si>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</si>
  <si>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</si>
  <si>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</si>
  <si>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</si>
  <si>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</si>
  <si>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</si>
  <si>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</si>
  <si>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</si>
  <si>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</si>
  <si>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</si>
  <si>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</si>
  <si>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</si>
  <si>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</si>
  <si>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</si>
  <si>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</si>
  <si>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</si>
  <si>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</si>
  <si>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</si>
  <si>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</si>
  <si>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</si>
  <si>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</si>
  <si>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</si>
  <si>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</si>
  <si>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</si>
  <si>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</si>
  <si>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</si>
  <si>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</si>
  <si>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</si>
  <si>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</si>
  <si>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</si>
  <si>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</si>
  <si>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</si>
  <si>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</si>
  <si>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</si>
  <si>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</si>
  <si>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</si>
  <si>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</si>
  <si>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</si>
  <si>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</si>
  <si>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</si>
  <si>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</si>
  <si>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</si>
  <si>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</si>
  <si>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</si>
  <si>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</si>
  <si>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</si>
  <si>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</si>
  <si>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</si>
  <si>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</si>
  <si>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</si>
  <si>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</si>
  <si>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</si>
  <si>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</si>
  <si>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</si>
  <si>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</si>
  <si>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</si>
  <si>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</si>
  <si>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</si>
  <si>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</si>
  <si>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</si>
  <si>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</si>
  <si>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</si>
  <si>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</si>
  <si>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</si>
  <si>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</si>
  <si>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</si>
  <si>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</si>
  <si>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</si>
  <si>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</si>
  <si>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</si>
  <si>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</si>
  <si>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</si>
  <si>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</si>
  <si>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</si>
  <si>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</si>
  <si>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</si>
  <si>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</si>
  <si>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</si>
  <si>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</si>
  <si>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</si>
  <si>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</si>
  <si>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</si>
  <si>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</si>
  <si>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</si>
  <si>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</si>
  <si>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</si>
  <si>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</si>
  <si>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</si>
  <si>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</si>
  <si>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</si>
  <si>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</si>
  <si>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</si>
  <si>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</si>
  <si>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</si>
  <si>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</si>
  <si>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</si>
  <si>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</si>
  <si>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</si>
  <si>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</si>
  <si>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</si>
  <si>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</si>
  <si>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</si>
  <si>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</si>
  <si>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</si>
  <si>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</si>
  <si>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</si>
  <si>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</si>
  <si>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</si>
  <si>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</si>
  <si>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</si>
  <si>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</si>
  <si>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</si>
  <si>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</si>
  <si>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</si>
  <si>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</si>
  <si>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</si>
  <si>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</si>
  <si>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</si>
  <si>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</si>
  <si>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</si>
  <si>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</si>
  <si>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</si>
  <si>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</si>
  <si>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</si>
  <si>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</si>
  <si>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</si>
  <si>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</si>
  <si>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</si>
  <si>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</si>
  <si>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</si>
  <si>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</si>
  <si>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</si>
  <si>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</si>
  <si>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</si>
  <si>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</si>
  <si>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</si>
  <si>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</si>
  <si>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</si>
  <si>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</si>
  <si>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</si>
  <si>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</si>
  <si>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</si>
  <si>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</si>
  <si>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</si>
  <si>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</si>
  <si>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</si>
  <si>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</si>
  <si>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</si>
  <si>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</si>
  <si>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</si>
  <si>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</si>
  <si>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</si>
  <si>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</si>
  <si>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</si>
  <si>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</si>
  <si>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</si>
  <si>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</si>
  <si>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</si>
  <si>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</si>
  <si>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</si>
  <si>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</si>
  <si>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</si>
  <si>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</si>
  <si>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</si>
  <si>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</si>
  <si>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</si>
  <si>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</si>
  <si>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</si>
  <si>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</si>
  <si>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</si>
  <si>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</si>
  <si>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</si>
  <si>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</si>
  <si>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</si>
  <si>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</si>
  <si>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</si>
  <si>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</si>
  <si>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</si>
  <si>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</si>
  <si>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</si>
  <si>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</si>
  <si>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</si>
  <si>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</si>
  <si>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</si>
  <si>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</si>
  <si>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</si>
  <si>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</si>
  <si>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</si>
  <si>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</si>
  <si>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</si>
  <si>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</si>
  <si>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</si>
  <si>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</si>
  <si>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</si>
  <si>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</si>
  <si>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</si>
  <si>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</si>
  <si>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</si>
  <si>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</si>
  <si>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</si>
  <si>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</si>
  <si>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</si>
  <si>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</si>
  <si>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</si>
  <si>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</si>
  <si>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</si>
  <si>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</si>
  <si>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</si>
  <si>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</si>
  <si>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</si>
  <si>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</si>
  <si>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</si>
  <si>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</si>
  <si>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</si>
  <si>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</si>
  <si>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</si>
  <si>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</si>
  <si>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</si>
  <si>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</si>
  <si>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</si>
  <si>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</si>
  <si>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</si>
  <si>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</si>
  <si>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</si>
  <si>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</si>
  <si>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</si>
  <si>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</si>
  <si>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</si>
  <si>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</si>
  <si>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</si>
  <si>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</si>
  <si>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</si>
  <si>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</si>
  <si>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</si>
  <si>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</si>
  <si>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</si>
  <si>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</si>
  <si>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</si>
  <si>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</si>
  <si>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</si>
  <si>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</si>
  <si>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</si>
  <si>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</si>
  <si>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</si>
  <si>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</si>
  <si>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</si>
  <si>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</si>
  <si>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</si>
  <si>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</si>
  <si>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</si>
  <si>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</si>
  <si>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</si>
  <si>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</si>
  <si>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</si>
  <si>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</si>
  <si>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</si>
  <si>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</si>
  <si>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</si>
  <si>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</si>
  <si>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</si>
  <si>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</si>
  <si>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</si>
  <si>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</si>
  <si>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</si>
  <si>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</si>
  <si>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</si>
  <si>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</si>
  <si>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</si>
  <si>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</si>
  <si>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</si>
  <si>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</si>
  <si>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</si>
  <si>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</si>
  <si>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</si>
  <si>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</si>
  <si>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</si>
  <si>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</si>
  <si>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</si>
  <si>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</si>
  <si>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</si>
  <si>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</si>
  <si>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</si>
  <si>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</si>
  <si>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</si>
  <si>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</si>
  <si>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</si>
  <si>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</si>
  <si>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</si>
  <si>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</si>
  <si>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</si>
  <si>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</si>
  <si>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</si>
  <si>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</si>
  <si>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</si>
  <si>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</si>
  <si>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</si>
  <si>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</si>
  <si>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</si>
  <si>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</si>
  <si>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</si>
  <si>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</si>
  <si>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</si>
  <si>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</si>
  <si>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</si>
  <si>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</si>
  <si>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</si>
  <si>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</si>
  <si>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</si>
  <si>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</si>
  <si>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</si>
  <si>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</si>
  <si>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</si>
  <si>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</si>
  <si>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</si>
  <si>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</si>
  <si>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</si>
  <si>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</si>
  <si>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</si>
  <si>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</si>
  <si>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</si>
  <si>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</si>
  <si>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</si>
  <si>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</si>
  <si>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</si>
  <si>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</si>
  <si>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</si>
  <si>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</si>
  <si>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</si>
  <si>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</si>
  <si>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</si>
  <si>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</si>
  <si>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</si>
  <si>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</si>
  <si>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</si>
  <si>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</si>
  <si>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</si>
  <si>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</si>
  <si>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</si>
  <si>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</si>
  <si>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</si>
  <si>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</si>
  <si>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</si>
  <si>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</si>
  <si>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</si>
  <si>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</si>
  <si>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</si>
  <si>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</si>
  <si>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</si>
  <si>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</si>
  <si>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</si>
  <si>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</si>
  <si>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</si>
  <si>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</si>
  <si>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</si>
  <si>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</si>
  <si>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</si>
  <si>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</si>
  <si>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</si>
  <si>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</si>
  <si>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</si>
  <si>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</si>
  <si>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</si>
  <si>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</si>
  <si>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</si>
  <si>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</si>
  <si>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</si>
  <si>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</si>
  <si>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</si>
  <si>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</si>
  <si>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</si>
  <si>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</si>
  <si>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</si>
  <si>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</si>
  <si>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</si>
  <si>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</si>
  <si>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</si>
  <si>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</si>
  <si>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</si>
  <si>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</si>
  <si>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</si>
  <si>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</si>
  <si>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</si>
  <si>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</si>
  <si>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</si>
  <si>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</si>
  <si>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</si>
  <si>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</si>
  <si>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</si>
  <si>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</si>
  <si>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</si>
  <si>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</si>
  <si>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</si>
  <si>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</si>
  <si>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</si>
  <si>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</si>
  <si>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</si>
  <si>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</si>
  <si>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</si>
  <si>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</si>
  <si>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</si>
  <si>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</si>
  <si>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</si>
  <si>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</si>
  <si>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</si>
  <si>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</si>
  <si>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</si>
  <si>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</si>
  <si>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</si>
  <si>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</si>
  <si>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</si>
  <si>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</si>
  <si>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</si>
  <si>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</si>
  <si>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</si>
  <si>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</si>
  <si>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</si>
  <si>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</si>
  <si>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</si>
  <si>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</si>
  <si>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</si>
  <si>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</si>
  <si>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</si>
  <si>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</si>
  <si>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</si>
  <si>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</si>
  <si>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</si>
  <si>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</si>
  <si>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</si>
  <si>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</si>
  <si>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</si>
  <si>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</si>
  <si>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</si>
  <si>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</si>
  <si>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</si>
  <si>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</si>
  <si>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</si>
  <si>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</si>
  <si>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</si>
  <si>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</si>
  <si>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</si>
  <si>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</si>
  <si>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</si>
  <si>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</si>
  <si>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</si>
  <si>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</si>
  <si>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</si>
  <si>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</si>
  <si>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</si>
  <si>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</si>
  <si>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</si>
  <si>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</si>
  <si>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</si>
  <si>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</si>
  <si>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</si>
  <si>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</si>
  <si>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</si>
  <si>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</si>
  <si>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</si>
  <si>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</si>
  <si>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</si>
  <si>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</si>
  <si>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</si>
  <si>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</si>
  <si>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</si>
  <si>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</si>
  <si>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</si>
  <si>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</si>
  <si>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</si>
  <si>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</si>
  <si>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</si>
  <si>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</si>
  <si>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</si>
  <si>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</si>
  <si>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</si>
  <si>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</si>
  <si>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</si>
  <si>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</si>
  <si>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</si>
  <si>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</si>
  <si>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</si>
  <si>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</si>
  <si>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</si>
  <si>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</si>
  <si>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</si>
  <si>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</si>
  <si>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</si>
  <si>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</si>
  <si>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</si>
  <si>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</si>
  <si>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</si>
  <si>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</si>
  <si>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</si>
  <si>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</si>
  <si>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</si>
  <si>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</si>
  <si>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</si>
  <si>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</si>
  <si>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</si>
  <si>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</si>
  <si>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</si>
  <si>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</si>
  <si>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</si>
  <si>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</si>
  <si>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</si>
  <si>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</si>
  <si>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</si>
  <si>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</si>
  <si>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</si>
  <si>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</si>
  <si>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</si>
  <si>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</si>
  <si>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</si>
  <si>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</si>
  <si>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</si>
  <si>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</si>
  <si>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</si>
  <si>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</si>
  <si>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</si>
  <si>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</si>
  <si>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</si>
  <si>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</si>
  <si>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</si>
  <si>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</si>
  <si>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</si>
  <si>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</si>
  <si>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</si>
  <si>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</si>
  <si>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</si>
  <si>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</si>
  <si>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</si>
  <si>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</si>
  <si>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</si>
  <si>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</si>
  <si>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</si>
  <si>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</si>
  <si>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</si>
  <si>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</si>
  <si>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</si>
  <si>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</si>
  <si>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</si>
  <si>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</si>
  <si>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</si>
  <si>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</si>
  <si>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</si>
  <si>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</si>
  <si>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</si>
  <si>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</si>
  <si>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</si>
  <si>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</si>
  <si>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</si>
  <si>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</si>
  <si>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</si>
  <si>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</si>
  <si>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</si>
  <si>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</si>
  <si>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</si>
  <si>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</si>
  <si>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</si>
  <si>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</si>
  <si>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</si>
  <si>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</si>
  <si>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</si>
  <si>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</si>
  <si>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</si>
  <si>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</si>
  <si>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</si>
  <si>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</si>
  <si>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</si>
  <si>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</si>
  <si>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</si>
  <si>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</si>
  <si>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</si>
  <si>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</si>
  <si>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</si>
  <si>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</si>
  <si>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</si>
  <si>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</si>
  <si>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</si>
  <si>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</si>
  <si>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</si>
  <si>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</si>
  <si>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</si>
  <si>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</si>
  <si>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</si>
  <si>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</si>
  <si>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</si>
  <si>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</si>
  <si>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</si>
  <si>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</si>
  <si>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</si>
  <si>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</si>
  <si>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</si>
  <si>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</si>
  <si>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</si>
  <si>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</si>
  <si>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</si>
  <si>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</si>
  <si>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</si>
  <si>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</si>
  <si>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</si>
  <si>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</si>
  <si>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</si>
  <si>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</si>
  <si>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</si>
  <si>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</si>
  <si>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</si>
  <si>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</si>
  <si>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</si>
  <si>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</si>
  <si>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</si>
  <si>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</si>
  <si>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</si>
  <si>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</si>
  <si>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</si>
  <si>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</si>
  <si>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</si>
  <si>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</si>
  <si>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</si>
  <si>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</si>
  <si>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</si>
  <si>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</si>
  <si>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</si>
  <si>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</si>
  <si>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</si>
  <si>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</si>
  <si>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</si>
  <si>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</si>
  <si>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</si>
  <si>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</si>
  <si>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</si>
  <si>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</si>
  <si>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</si>
  <si>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</si>
  <si>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</si>
  <si>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</si>
  <si>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</si>
  <si>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</si>
  <si>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</si>
  <si>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</si>
  <si>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</si>
  <si>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</si>
  <si>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</si>
  <si>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</si>
  <si>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</si>
  <si>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</si>
  <si>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</si>
  <si>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</si>
  <si>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</si>
  <si>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</si>
  <si>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</si>
  <si>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</si>
  <si>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</si>
  <si>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</si>
  <si>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</si>
  <si>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</si>
  <si>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</si>
  <si>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</si>
  <si>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</si>
  <si>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</si>
  <si>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</si>
  <si>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</si>
  <si>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</si>
  <si>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</si>
  <si>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</si>
  <si>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</si>
  <si>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</si>
  <si>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</si>
  <si>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</si>
  <si>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</si>
  <si>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</si>
  <si>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</si>
  <si>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</si>
  <si>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</si>
  <si>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</si>
  <si>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</si>
  <si>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</si>
  <si>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</si>
  <si>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</si>
  <si>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</si>
  <si>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</si>
  <si>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</si>
  <si>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</si>
  <si>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</si>
  <si>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</si>
  <si>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</si>
  <si>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</si>
  <si>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</si>
  <si>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</si>
  <si>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</si>
  <si>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</si>
  <si>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</si>
  <si>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</si>
  <si>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</si>
  <si>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</si>
  <si>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</si>
  <si>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</si>
  <si>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</si>
  <si>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</si>
  <si>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</si>
  <si>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</si>
  <si>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</si>
  <si>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</si>
  <si>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</si>
  <si>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</si>
  <si>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</si>
  <si>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</si>
  <si>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</si>
  <si>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</si>
  <si>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</si>
  <si>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</si>
  <si>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</si>
  <si>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</si>
  <si>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</si>
  <si>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</si>
  <si>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</si>
  <si>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</si>
  <si>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</si>
  <si>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</si>
  <si>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</si>
  <si>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</si>
  <si>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</si>
  <si>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</si>
  <si>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</si>
  <si>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</si>
  <si>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</si>
  <si>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</si>
  <si>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</si>
  <si>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</si>
  <si>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</si>
  <si>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</si>
  <si>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</si>
  <si>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</si>
  <si>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</si>
  <si>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</si>
  <si>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</si>
  <si>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</si>
  <si>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</si>
  <si>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</si>
  <si>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</si>
  <si>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</si>
  <si>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</si>
  <si>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</si>
  <si>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</si>
  <si>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</si>
  <si>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</si>
  <si>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</si>
  <si>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</si>
  <si>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</si>
  <si>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</si>
  <si>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</si>
  <si>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</si>
  <si>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</si>
  <si>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</si>
  <si>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</si>
  <si>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</si>
  <si>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</si>
  <si>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</si>
  <si>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</si>
  <si>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</si>
  <si>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</si>
  <si>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</si>
  <si>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</si>
  <si>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</si>
  <si>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</si>
  <si>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</si>
  <si>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</si>
  <si>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</si>
  <si>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</si>
  <si>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</si>
  <si>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</si>
  <si>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</si>
  <si>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</si>
  <si>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</si>
  <si>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</si>
  <si>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</si>
  <si>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</si>
  <si>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</si>
  <si>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</si>
  <si>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</si>
  <si>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</si>
  <si>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</si>
  <si>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</si>
  <si>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</si>
  <si>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</si>
  <si>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</si>
  <si>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</si>
  <si>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</si>
  <si>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</si>
  <si>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</si>
  <si>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</si>
  <si>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</si>
  <si>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</si>
  <si>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</si>
  <si>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</si>
  <si>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</si>
  <si>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</si>
  <si>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</si>
  <si>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</si>
  <si>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</si>
  <si>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</si>
  <si>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</si>
  <si>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</si>
  <si>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</si>
  <si>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</si>
  <si>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</si>
  <si>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</si>
  <si>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</si>
  <si>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</si>
  <si>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</si>
  <si>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</si>
  <si>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</si>
  <si>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</si>
  <si>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</si>
  <si>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</si>
  <si>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</si>
  <si>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</si>
  <si>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</si>
  <si>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</si>
  <si>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</si>
  <si>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</si>
  <si>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</si>
  <si>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</si>
  <si>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</si>
  <si>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</si>
  <si>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</si>
  <si>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</si>
  <si>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</si>
  <si>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</si>
  <si>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</si>
  <si>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</si>
  <si>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</si>
  <si>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</si>
  <si>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</si>
  <si>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</si>
  <si>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</si>
  <si>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</si>
  <si>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</si>
  <si>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</si>
  <si>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</si>
  <si>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</si>
  <si>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</si>
  <si>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</si>
  <si>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</si>
  <si>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</si>
  <si>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</si>
  <si>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</si>
  <si>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</si>
  <si>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</si>
  <si>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</si>
  <si>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</si>
  <si>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</si>
  <si>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</si>
  <si>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</si>
  <si>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</si>
  <si>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</si>
  <si>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</si>
  <si>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</si>
  <si>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</si>
  <si>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</si>
  <si>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</si>
  <si>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</si>
  <si>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</si>
  <si>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</si>
  <si>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</si>
  <si>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</si>
  <si>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</si>
  <si>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</si>
  <si>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</si>
  <si>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</si>
  <si>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</si>
  <si>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</si>
  <si>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</si>
  <si>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</si>
  <si>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</si>
  <si>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</si>
  <si>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</si>
  <si>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</si>
  <si>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</si>
  <si>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</si>
  <si>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</si>
  <si>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</si>
  <si>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</si>
  <si>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</si>
  <si>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</si>
  <si>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</si>
  <si>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</si>
  <si>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</si>
  <si>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</si>
  <si>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</si>
  <si>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</si>
  <si>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</si>
  <si>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</si>
  <si>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</si>
  <si>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</si>
  <si>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</si>
  <si>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</si>
  <si>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</si>
  <si>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</si>
  <si>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</si>
  <si>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</si>
  <si>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</si>
  <si>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</si>
  <si>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</si>
  <si>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</si>
  <si>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</si>
  <si>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</si>
  <si>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</si>
  <si>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</si>
  <si>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</si>
  <si>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</si>
  <si>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</si>
  <si>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</si>
  <si>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</si>
  <si>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</si>
  <si>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</si>
  <si>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</si>
  <si>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</si>
  <si>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</si>
  <si>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</si>
  <si>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</si>
  <si>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</si>
  <si>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</si>
  <si>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</si>
  <si>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</si>
  <si>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</si>
  <si>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</si>
  <si>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</si>
  <si>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</si>
  <si>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</si>
  <si>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</si>
  <si>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</si>
  <si>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</si>
  <si>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</si>
  <si>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</si>
  <si>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</si>
  <si>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</si>
  <si>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</si>
  <si>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</si>
  <si>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</si>
  <si>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</si>
  <si>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</si>
  <si>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</si>
  <si>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</si>
  <si>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</si>
  <si>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</si>
  <si>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</si>
  <si>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</si>
  <si>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</si>
  <si>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</si>
  <si>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</si>
  <si>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</si>
  <si>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</si>
  <si>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</si>
  <si>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</si>
  <si>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</si>
  <si>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</si>
  <si>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</si>
  <si>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</si>
  <si>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</si>
  <si>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</si>
  <si>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</si>
  <si>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</si>
  <si>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</si>
  <si>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</si>
  <si>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</si>
  <si>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</si>
  <si>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</si>
  <si>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</si>
  <si>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</si>
  <si>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</si>
  <si>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</si>
  <si>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</si>
  <si>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</si>
  <si>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</si>
  <si>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</si>
  <si>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</si>
  <si>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</si>
  <si>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</si>
  <si>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</si>
  <si>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</si>
  <si>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</si>
  <si>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</si>
  <si>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</si>
  <si>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</si>
  <si>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</si>
  <si>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</si>
  <si>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</si>
  <si>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</si>
  <si>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</si>
  <si>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</si>
  <si>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</si>
  <si>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</si>
  <si>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</si>
  <si>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</si>
  <si>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</si>
  <si>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</si>
  <si>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</si>
  <si>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</si>
  <si>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</si>
  <si>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</si>
  <si>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</si>
  <si>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</si>
  <si>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</si>
  <si>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</si>
  <si>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</si>
  <si>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</si>
  <si>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</si>
  <si>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</si>
  <si>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</si>
  <si>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</si>
  <si>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</si>
  <si>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</si>
  <si>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</si>
  <si>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</si>
  <si>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</si>
  <si>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</si>
  <si>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</si>
  <si>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</si>
  <si>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</si>
  <si>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</si>
  <si>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</si>
  <si>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</si>
  <si>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</si>
  <si>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</si>
  <si>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</si>
  <si>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</si>
  <si>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</si>
  <si>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</si>
  <si>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</si>
  <si>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</si>
  <si>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</si>
  <si>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</si>
  <si>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</si>
  <si>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</si>
  <si>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</si>
  <si>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</si>
  <si>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</si>
  <si>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</si>
  <si>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</si>
  <si>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</si>
  <si>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</si>
  <si>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</si>
  <si>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</si>
  <si>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</si>
  <si>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</si>
  <si>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</si>
  <si>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</si>
  <si>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</si>
  <si>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</si>
  <si>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</si>
  <si>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</si>
  <si>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</si>
  <si>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</si>
  <si>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</si>
  <si>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</si>
  <si>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</si>
  <si>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</si>
  <si>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</si>
  <si>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</si>
  <si>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</si>
  <si>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</si>
  <si>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</si>
  <si>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</si>
  <si>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</si>
  <si>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</si>
  <si>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</si>
  <si>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</si>
  <si>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</si>
  <si>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</si>
  <si>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</si>
  <si>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</si>
  <si>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</si>
  <si>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</si>
  <si>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</si>
  <si>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</si>
  <si>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</si>
  <si>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</si>
  <si>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</si>
  <si>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</si>
  <si>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</si>
  <si>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</si>
  <si>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</si>
  <si>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</si>
  <si>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</si>
  <si>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</si>
  <si>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</si>
  <si>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</si>
  <si>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</si>
  <si>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</si>
  <si>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</si>
  <si>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</si>
  <si>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</si>
  <si>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</si>
  <si>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</si>
  <si>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</si>
  <si>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</si>
  <si>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</si>
  <si>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</si>
  <si>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</si>
  <si>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</si>
  <si>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</si>
  <si>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</si>
  <si>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</si>
  <si>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</si>
  <si>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</si>
  <si>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</si>
  <si>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</si>
  <si>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</si>
  <si>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</si>
  <si>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</si>
  <si>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</si>
  <si>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</si>
  <si>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</si>
  <si>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</si>
  <si>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</si>
  <si>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</si>
  <si>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</si>
  <si>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</si>
  <si>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</si>
  <si>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</si>
  <si>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</si>
  <si>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</si>
  <si>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</si>
  <si>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</si>
  <si>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</si>
  <si>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</si>
  <si>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</si>
  <si>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</si>
  <si>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</si>
  <si>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</si>
  <si>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</si>
  <si>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</si>
  <si>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</si>
  <si>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</si>
  <si>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</si>
  <si>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</si>
  <si>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</si>
  <si>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</si>
  <si>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</si>
  <si>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</si>
  <si>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</si>
  <si>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</si>
  <si>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</si>
  <si>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</si>
  <si>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</si>
  <si>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</si>
  <si>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</si>
  <si>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</si>
  <si>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</si>
  <si>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</si>
  <si>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</si>
  <si>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</si>
  <si>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</si>
  <si>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</si>
  <si>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</si>
  <si>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</si>
  <si>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</si>
  <si>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</si>
  <si>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</si>
  <si>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</si>
  <si>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</si>
  <si>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</si>
  <si>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</si>
  <si>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</si>
  <si>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</si>
  <si>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</si>
  <si>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</si>
  <si>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</si>
  <si>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</si>
  <si>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</si>
  <si>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</si>
  <si>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</si>
  <si>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</si>
  <si>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</si>
  <si>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</si>
  <si>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</si>
  <si>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</si>
  <si>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</si>
  <si>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</si>
  <si>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</si>
  <si>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</si>
  <si>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</si>
  <si>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</si>
  <si>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</si>
  <si>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</si>
  <si>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</si>
  <si>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</si>
  <si>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</si>
  <si>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</si>
  <si>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</si>
  <si>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</si>
  <si>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</si>
  <si>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</si>
  <si>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</si>
  <si>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</si>
  <si>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</si>
  <si>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</si>
  <si>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</si>
  <si>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</si>
  <si>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</si>
  <si>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</si>
  <si>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</si>
  <si>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</si>
  <si>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</si>
  <si>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</si>
  <si>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</si>
  <si>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</si>
  <si>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</si>
  <si>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</si>
  <si>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</si>
  <si>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</si>
  <si>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</si>
  <si>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</si>
  <si>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</si>
  <si>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</si>
  <si>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</si>
  <si>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</si>
  <si>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</si>
  <si>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</si>
  <si>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</si>
  <si>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</si>
  <si>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</si>
  <si>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</si>
  <si>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</si>
  <si>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</si>
  <si>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</si>
  <si>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</si>
  <si>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</si>
  <si>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</si>
  <si>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</si>
  <si>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</si>
  <si>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</si>
  <si>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</si>
  <si>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</si>
  <si>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</si>
  <si>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</si>
  <si>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</si>
  <si>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</si>
  <si>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</si>
  <si>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</si>
  <si>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</si>
  <si>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</si>
  <si>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</si>
  <si>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</si>
  <si>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</si>
  <si>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</si>
  <si>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</si>
  <si>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</si>
  <si>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</si>
  <si>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</si>
  <si>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</si>
  <si>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</si>
  <si>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</si>
  <si>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</si>
  <si>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</si>
  <si>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</si>
  <si>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</si>
  <si>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</si>
  <si>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</si>
  <si>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</si>
  <si>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</si>
  <si>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</si>
  <si>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</si>
  <si>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</si>
  <si>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</si>
  <si>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</si>
  <si>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</si>
  <si>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</si>
  <si>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</si>
  <si>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</si>
  <si>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</si>
  <si>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</si>
  <si>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</si>
  <si>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</si>
  <si>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</si>
  <si>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</si>
  <si>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</si>
  <si>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</si>
  <si>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</si>
  <si>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</si>
  <si>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</si>
  <si>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</si>
  <si>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</si>
  <si>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</si>
  <si>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</si>
  <si>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</si>
  <si>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</si>
  <si>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</si>
  <si>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</si>
  <si>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</si>
  <si>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</si>
  <si>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</si>
  <si>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</si>
  <si>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</si>
  <si>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</si>
  <si>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</si>
  <si>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</si>
  <si>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</si>
  <si>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</si>
  <si>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</si>
  <si>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</si>
  <si>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</si>
  <si>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</si>
  <si>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</si>
  <si>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</si>
  <si>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</si>
  <si>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</si>
  <si>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</si>
  <si>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</si>
  <si>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</si>
  <si>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</si>
  <si>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</si>
  <si>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</si>
  <si>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</si>
  <si>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</si>
  <si>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</si>
  <si>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</si>
  <si>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</si>
  <si>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</si>
  <si>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</si>
  <si>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</si>
  <si>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</si>
  <si>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</si>
  <si>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</si>
  <si>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</si>
  <si>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</si>
  <si>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</si>
  <si>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</si>
  <si>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</si>
  <si>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</si>
  <si>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</si>
  <si>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</si>
  <si>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</si>
  <si>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</si>
  <si>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</si>
  <si>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</si>
  <si>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</si>
  <si>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</si>
  <si>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</si>
  <si>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</si>
  <si>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</si>
  <si>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</si>
  <si>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</si>
  <si>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</si>
  <si>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</si>
  <si>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</si>
  <si>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</si>
  <si>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</si>
  <si>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</si>
  <si>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</si>
  <si>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</si>
  <si>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</si>
  <si>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</si>
  <si>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</si>
  <si>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</si>
  <si>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</si>
  <si>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</si>
  <si>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</si>
  <si>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</si>
  <si>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</si>
  <si>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</si>
  <si>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</si>
  <si>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</si>
  <si>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</si>
  <si>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</si>
  <si>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</si>
  <si>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</si>
  <si>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</si>
  <si>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</si>
  <si>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</si>
  <si>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</si>
  <si>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</si>
  <si>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</si>
  <si>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</si>
  <si>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</si>
  <si>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</si>
  <si>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</si>
  <si>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</si>
  <si>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</si>
  <si>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</si>
  <si>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</si>
  <si>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</si>
  <si>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</si>
  <si>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</si>
  <si>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</si>
  <si>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</si>
  <si>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</si>
  <si>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</si>
  <si>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</si>
  <si>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</si>
  <si>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</si>
  <si>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</si>
  <si>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</si>
  <si>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</si>
  <si>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</si>
  <si>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</si>
  <si>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</si>
  <si>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</si>
  <si>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</si>
  <si>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</si>
  <si>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</si>
  <si>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</si>
  <si>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</si>
  <si>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</si>
  <si>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</si>
  <si>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</si>
  <si>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</si>
  <si>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</si>
  <si>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</si>
  <si>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</si>
  <si>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</si>
  <si>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</si>
  <si>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</si>
  <si>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</si>
  <si>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</si>
  <si>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</si>
  <si>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</si>
  <si>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</si>
  <si>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</si>
  <si>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</si>
  <si>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</si>
  <si>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</si>
  <si>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</si>
  <si>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</si>
  <si>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</si>
  <si>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</si>
  <si>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</si>
  <si>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</si>
  <si>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</si>
  <si>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</si>
  <si>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</si>
  <si>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</si>
  <si>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</si>
  <si>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</si>
  <si>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</si>
  <si>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</si>
  <si>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</si>
  <si>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</si>
  <si>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</si>
  <si>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</si>
  <si>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</si>
  <si>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</si>
  <si>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</si>
  <si>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</si>
  <si>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</si>
  <si>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</si>
  <si>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</si>
  <si>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</si>
  <si>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</si>
  <si>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</si>
  <si>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</si>
  <si>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</si>
  <si>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</si>
  <si>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</si>
  <si>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</si>
  <si>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</si>
  <si>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</si>
  <si>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</si>
  <si>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</si>
  <si>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</si>
  <si>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</si>
  <si>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</si>
  <si>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</si>
  <si>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</si>
  <si>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</si>
  <si>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</si>
  <si>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</si>
  <si>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</si>
  <si>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</si>
  <si>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</si>
  <si>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</si>
  <si>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</si>
  <si>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</si>
  <si>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</si>
  <si>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</si>
  <si>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</si>
  <si>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</si>
  <si>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</si>
  <si>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</si>
  <si>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</si>
  <si>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</si>
  <si>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</si>
  <si>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</si>
  <si>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</si>
  <si>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</si>
  <si>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</si>
  <si>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</si>
  <si>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</si>
  <si>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</si>
  <si>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</si>
  <si>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</si>
  <si>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</si>
  <si>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</si>
  <si>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</si>
  <si>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</si>
  <si>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</si>
  <si>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</si>
  <si>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</si>
  <si>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</si>
  <si>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</si>
  <si>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</si>
  <si>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</si>
  <si>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</si>
  <si>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</si>
  <si>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</si>
  <si>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</si>
  <si>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</si>
  <si>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</si>
  <si>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</si>
  <si>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</si>
  <si>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</si>
  <si>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</si>
  <si>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</si>
  <si>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</si>
  <si>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</si>
  <si>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</si>
  <si>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</si>
  <si>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</si>
  <si>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</si>
  <si>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</si>
  <si>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</si>
  <si>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</si>
  <si>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</si>
  <si>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</si>
  <si>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</si>
  <si>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</si>
  <si>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</si>
  <si>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</si>
  <si>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</si>
  <si>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</si>
  <si>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</si>
  <si>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</si>
  <si>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</si>
  <si>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</si>
  <si>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</si>
  <si>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</si>
  <si>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</si>
  <si>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</si>
  <si>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</si>
  <si>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</si>
  <si>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</si>
  <si>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</si>
  <si>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</si>
  <si>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</si>
  <si>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</si>
  <si>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</si>
  <si>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</si>
  <si>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</si>
  <si>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</si>
  <si>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</si>
  <si>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</si>
  <si>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</si>
  <si>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</si>
  <si>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</si>
  <si>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</si>
  <si>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</si>
  <si>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</si>
  <si>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</si>
  <si>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</si>
  <si>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</si>
  <si>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</si>
  <si>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</si>
  <si>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</si>
  <si>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</si>
  <si>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</si>
  <si>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</si>
  <si>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</si>
  <si>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</si>
  <si>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</si>
  <si>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</si>
  <si>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</si>
  <si>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</si>
  <si>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</si>
  <si>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</si>
  <si>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</si>
  <si>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</si>
  <si>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</si>
  <si>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</si>
  <si>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</si>
  <si>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</si>
  <si>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</si>
  <si>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</si>
  <si>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</si>
  <si>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</si>
  <si>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</si>
  <si>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</si>
  <si>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</si>
  <si>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</si>
  <si>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</si>
  <si>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</si>
  <si>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</si>
  <si>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</si>
  <si>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</si>
  <si>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</si>
  <si>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</si>
  <si>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</si>
  <si>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</si>
  <si>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</si>
  <si>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</si>
  <si>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</si>
  <si>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</si>
  <si>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</si>
  <si>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</si>
  <si>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</si>
  <si>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</si>
  <si>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</si>
  <si>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</si>
  <si>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</si>
  <si>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</si>
  <si>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</si>
  <si>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</si>
  <si>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</si>
  <si>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</si>
  <si>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</si>
  <si>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</si>
  <si>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</si>
  <si>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</si>
  <si>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</si>
  <si>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</si>
  <si>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</si>
  <si>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</si>
  <si>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</si>
  <si>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</si>
  <si>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</si>
  <si>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</si>
  <si>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</si>
  <si>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</si>
  <si>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</si>
  <si>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</si>
  <si>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</si>
  <si>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</si>
  <si>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</si>
  <si>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</si>
  <si>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</si>
  <si>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</si>
  <si>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</si>
  <si>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</si>
  <si>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</si>
  <si>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</si>
  <si>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</si>
  <si>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</si>
  <si>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</si>
  <si>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</si>
  <si>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</si>
  <si>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</si>
  <si>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</si>
  <si>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</si>
  <si>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</si>
  <si>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</si>
  <si>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</si>
  <si>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</si>
  <si>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</si>
  <si>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</si>
  <si>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</si>
  <si>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</si>
  <si>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</si>
  <si>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</si>
  <si>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</si>
  <si>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</si>
  <si>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</si>
  <si>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</si>
  <si>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</si>
  <si>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</si>
  <si>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</si>
  <si>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</si>
  <si>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</si>
  <si>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</si>
  <si>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</si>
  <si>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</si>
  <si>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</si>
  <si>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</si>
  <si>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</si>
  <si>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</si>
  <si>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</si>
  <si>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</si>
  <si>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</si>
  <si>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</si>
  <si>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</si>
  <si>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</si>
  <si>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</si>
  <si>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</si>
  <si>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</si>
  <si>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</si>
  <si>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</si>
  <si>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</si>
  <si>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</si>
  <si>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</si>
  <si>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</si>
  <si>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</si>
  <si>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</si>
  <si>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</si>
  <si>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</si>
  <si>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</si>
  <si>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</si>
  <si>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</si>
  <si>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</si>
  <si>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</si>
  <si>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</si>
  <si>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</si>
  <si>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</si>
  <si>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</si>
  <si>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</si>
  <si>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</si>
  <si>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</si>
  <si>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</si>
  <si>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</si>
  <si>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</si>
  <si>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</si>
  <si>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</si>
  <si>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</si>
  <si>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</si>
  <si>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</si>
  <si>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</si>
  <si>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</si>
  <si>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</si>
  <si>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</si>
  <si>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</si>
  <si>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</si>
  <si>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</si>
  <si>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</si>
  <si>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</si>
  <si>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</si>
  <si>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</si>
  <si>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</si>
  <si>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</si>
  <si>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</si>
  <si>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</si>
  <si>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</si>
  <si>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</si>
  <si>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</si>
  <si>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</si>
  <si>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</si>
  <si>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</si>
  <si>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</si>
  <si>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</si>
  <si>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</si>
  <si>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</si>
  <si>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</si>
  <si>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</si>
  <si>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</si>
  <si>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</si>
  <si>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</si>
  <si>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</si>
  <si>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</si>
  <si>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</si>
  <si>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</si>
  <si>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</si>
  <si>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</si>
  <si>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</si>
  <si>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</si>
  <si>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</si>
  <si>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</si>
  <si>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</si>
  <si>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</si>
  <si>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</si>
  <si>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</si>
  <si>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</si>
  <si>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</si>
  <si>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</si>
  <si>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</si>
  <si>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</si>
  <si>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</si>
  <si>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</si>
  <si>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</si>
  <si>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</si>
  <si>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</si>
  <si>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</si>
  <si>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</si>
  <si>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</si>
  <si>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</si>
  <si>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</si>
  <si>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</si>
  <si>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</si>
  <si>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</si>
  <si>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</si>
  <si>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</si>
  <si>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</si>
  <si>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</si>
  <si>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</si>
  <si>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</si>
  <si>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</si>
  <si>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</si>
  <si>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</si>
  <si>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</si>
  <si>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</si>
  <si>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</si>
  <si>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</si>
  <si>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</si>
  <si>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</si>
  <si>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</si>
  <si>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</si>
  <si>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</si>
  <si>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</si>
  <si>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</si>
  <si>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</si>
  <si>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</si>
  <si>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</si>
  <si>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</si>
  <si>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</si>
  <si>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</si>
  <si>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</si>
  <si>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</si>
  <si>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</si>
  <si>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</si>
  <si>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</si>
  <si>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</si>
  <si>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</si>
  <si>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</si>
  <si>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</si>
  <si>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</si>
  <si>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</si>
  <si>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</si>
  <si>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</si>
  <si>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</si>
  <si>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</si>
  <si>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</si>
  <si>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</si>
  <si>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</si>
  <si>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</si>
  <si>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</si>
  <si>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</si>
  <si>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</si>
  <si>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</si>
  <si>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</si>
  <si>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</si>
  <si>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</si>
  <si>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</si>
  <si>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</si>
  <si>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</si>
  <si>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</si>
  <si>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</si>
  <si>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</si>
  <si>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</si>
  <si>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</si>
  <si>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</si>
  <si>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</si>
  <si>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</si>
  <si>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</si>
  <si>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</si>
  <si>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</si>
  <si>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</si>
  <si>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</si>
  <si>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</si>
  <si>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</si>
  <si>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</si>
  <si>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</si>
  <si>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</si>
  <si>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</si>
  <si>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</si>
  <si>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</si>
  <si>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</si>
  <si>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</si>
  <si>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</si>
  <si>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</si>
  <si>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</si>
  <si>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</si>
  <si>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</si>
  <si>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</si>
  <si>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</si>
  <si>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</si>
  <si>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</si>
  <si>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</si>
  <si>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</si>
  <si>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</si>
  <si>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</si>
  <si>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</si>
  <si>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</si>
  <si>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</si>
  <si>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</si>
  <si>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</si>
  <si>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</si>
  <si>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</si>
  <si>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</si>
  <si>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</si>
  <si>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</si>
  <si>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</si>
  <si>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</si>
  <si>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</si>
  <si>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</si>
  <si>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</si>
  <si>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</si>
  <si>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</si>
  <si>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</si>
  <si>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</si>
  <si>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</si>
  <si>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</si>
  <si>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</si>
  <si>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</si>
  <si>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</si>
  <si>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</si>
  <si>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</si>
  <si>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</si>
  <si>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</si>
  <si>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</si>
  <si>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</si>
  <si>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</si>
  <si>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</si>
  <si>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</si>
  <si>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</si>
  <si>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</si>
  <si>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</si>
  <si>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</si>
  <si>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</si>
  <si>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</si>
  <si>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</si>
  <si>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</si>
  <si>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</si>
  <si>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</si>
  <si>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</si>
  <si>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</si>
  <si>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</si>
  <si>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</si>
  <si>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</si>
  <si>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</si>
  <si>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</si>
  <si>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</si>
  <si>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</si>
  <si>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</si>
  <si>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</si>
  <si>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</si>
  <si>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</si>
  <si>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</si>
  <si>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</si>
  <si>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</si>
  <si>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</si>
  <si>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</si>
  <si>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</si>
  <si>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</si>
  <si>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</si>
  <si>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</si>
  <si>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</si>
  <si>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</si>
  <si>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</si>
  <si>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</si>
  <si>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</si>
  <si>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</si>
  <si>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</si>
  <si>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</si>
  <si>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</si>
  <si>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</si>
  <si>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</si>
  <si>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</si>
  <si>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</si>
  <si>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</si>
  <si>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</si>
  <si>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</si>
  <si>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</si>
  <si>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</si>
  <si>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</si>
  <si>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</si>
  <si>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</si>
  <si>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</si>
  <si>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</si>
  <si>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</si>
  <si>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</si>
  <si>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</si>
  <si>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</si>
  <si>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</si>
  <si>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</si>
  <si>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</si>
  <si>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</si>
  <si>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</si>
  <si>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</si>
  <si>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</si>
  <si>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</si>
  <si>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</si>
  <si>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</si>
  <si>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</si>
  <si>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</si>
  <si>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</si>
  <si>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</si>
  <si>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</si>
  <si>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</si>
  <si>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</si>
  <si>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</si>
  <si>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</si>
  <si>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</si>
  <si>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</si>
  <si>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</si>
  <si>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</si>
  <si>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</si>
  <si>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</si>
  <si>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</si>
  <si>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</si>
  <si>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</si>
  <si>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</si>
  <si>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</si>
  <si>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</si>
  <si>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</si>
  <si>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</si>
  <si>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</si>
  <si>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</si>
  <si>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</si>
  <si>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</si>
  <si>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</si>
  <si>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</si>
  <si>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</si>
  <si>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</si>
  <si>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</si>
  <si>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</si>
  <si>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</si>
  <si>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</si>
  <si>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</si>
  <si>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</si>
  <si>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</si>
  <si>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</si>
  <si>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</si>
  <si>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</si>
  <si>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</si>
  <si>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</si>
  <si>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</si>
  <si>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</si>
  <si>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</si>
  <si>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</si>
  <si>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</si>
  <si>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</si>
  <si>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</si>
  <si>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</si>
  <si>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</si>
  <si>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</si>
  <si>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</si>
  <si>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</si>
  <si>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</si>
  <si>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</si>
  <si>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</si>
  <si>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</si>
  <si>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</si>
  <si>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</si>
  <si>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</si>
  <si>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</si>
  <si>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</si>
  <si>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</si>
  <si>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</si>
  <si>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</si>
  <si>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</si>
  <si>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</si>
  <si>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</si>
  <si>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</si>
  <si>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</si>
  <si>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</si>
  <si>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</si>
  <si>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</si>
  <si>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</si>
  <si>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</si>
  <si>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</si>
  <si>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</si>
  <si>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</si>
  <si>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</si>
  <si>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</si>
  <si>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</si>
  <si>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</si>
  <si>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</si>
  <si>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</si>
  <si>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</si>
  <si>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</si>
  <si>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</si>
  <si>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</si>
  <si>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</si>
  <si>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</si>
  <si>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</si>
  <si>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</si>
  <si>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</si>
  <si>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</si>
  <si>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</si>
  <si>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</si>
  <si>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</si>
  <si>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</si>
  <si>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</si>
  <si>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</si>
  <si>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</si>
  <si>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</si>
  <si>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</si>
  <si>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</si>
  <si>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</si>
  <si>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</si>
  <si>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</si>
  <si>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</si>
  <si>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</si>
  <si>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</si>
  <si>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</si>
  <si>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</si>
  <si>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</si>
  <si>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</si>
  <si>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</si>
  <si>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</si>
  <si>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</si>
  <si>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</si>
  <si>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</si>
  <si>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</si>
  <si>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</si>
  <si>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</si>
  <si>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</si>
  <si>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</si>
  <si>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</si>
  <si>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</si>
  <si>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</si>
  <si>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</si>
  <si>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</si>
  <si>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</si>
  <si>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</si>
  <si>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</si>
  <si>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</si>
  <si>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</si>
  <si>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</si>
  <si>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</si>
  <si>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</si>
  <si>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</si>
  <si>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</si>
  <si>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</si>
  <si>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</si>
  <si>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</si>
  <si>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</si>
  <si>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</si>
  <si>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</si>
  <si>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</si>
  <si>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</si>
  <si>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</si>
  <si>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</si>
  <si>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</si>
  <si>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</si>
  <si>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</si>
  <si>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</si>
  <si>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</si>
  <si>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</si>
  <si>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</si>
  <si>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</si>
  <si>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</si>
  <si>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</si>
  <si>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</si>
  <si>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</si>
  <si>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</si>
  <si>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</si>
  <si>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</si>
  <si>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</si>
  <si>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</si>
  <si>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</si>
  <si>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</si>
  <si>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</si>
  <si>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</si>
  <si>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</si>
  <si>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</si>
  <si>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</si>
  <si>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</si>
  <si>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</si>
  <si>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</si>
  <si>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</si>
  <si>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</si>
  <si>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</si>
  <si>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</si>
  <si>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</si>
  <si>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</si>
  <si>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</si>
  <si>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</si>
  <si>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</si>
  <si>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</si>
  <si>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</si>
  <si>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</si>
  <si>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</si>
  <si>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</si>
  <si>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</si>
  <si>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</si>
  <si>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</si>
  <si>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</si>
  <si>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</si>
  <si>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</si>
  <si>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</si>
  <si>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</si>
  <si>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</si>
  <si>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</si>
  <si>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</si>
  <si>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</si>
  <si>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</si>
  <si>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</si>
  <si>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</si>
  <si>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</si>
  <si>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</si>
  <si>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</si>
  <si>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</si>
  <si>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</si>
  <si>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</si>
  <si>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</si>
  <si>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</si>
  <si>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</si>
  <si>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</si>
  <si>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</si>
  <si>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</si>
  <si>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</si>
  <si>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</si>
  <si>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</si>
  <si>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</si>
  <si>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</si>
  <si>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</si>
  <si>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</si>
  <si>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</si>
  <si>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</si>
  <si>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</si>
  <si>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</si>
  <si>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</si>
  <si>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</si>
  <si>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</si>
  <si>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</si>
  <si>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</si>
  <si>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</si>
  <si>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</si>
  <si>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</si>
  <si>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</si>
  <si>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</si>
  <si>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</si>
  <si>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</si>
  <si>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</si>
  <si>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</si>
  <si>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</si>
  <si>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</si>
  <si>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</si>
  <si>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</si>
  <si>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</si>
  <si>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</si>
  <si>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</si>
  <si>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</si>
  <si>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</si>
  <si>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</si>
  <si>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</si>
  <si>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</si>
  <si>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</si>
  <si>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</si>
  <si>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</si>
  <si>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</si>
  <si>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</si>
  <si>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</si>
  <si>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</si>
  <si>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</si>
  <si>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</si>
  <si>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</si>
  <si>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</si>
  <si>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</si>
  <si>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</si>
  <si>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</si>
  <si>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</si>
  <si>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</si>
  <si>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</si>
  <si>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</si>
  <si>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</si>
  <si>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</si>
  <si>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</si>
  <si>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</si>
  <si>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</si>
  <si>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</si>
  <si>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</si>
  <si>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</si>
  <si>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</si>
  <si>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</si>
  <si>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</si>
  <si>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</si>
  <si>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</si>
  <si>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</si>
  <si>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</si>
  <si>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</si>
  <si>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</si>
  <si>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</si>
  <si>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</si>
  <si>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</si>
  <si>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</si>
  <si>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</si>
  <si>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</si>
  <si>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</si>
  <si>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</si>
  <si>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</si>
  <si>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</si>
  <si>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</si>
  <si>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</si>
  <si>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</si>
  <si>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</si>
  <si>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</si>
  <si>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</si>
  <si>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</si>
  <si>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</si>
  <si>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</si>
  <si>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</si>
  <si>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</si>
  <si>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</si>
  <si>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</si>
  <si>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</si>
  <si>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</si>
  <si>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</si>
  <si>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</si>
  <si>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</si>
  <si>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</si>
  <si>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</si>
  <si>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</si>
  <si>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</si>
  <si>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</si>
  <si>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</si>
  <si>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</si>
  <si>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</si>
  <si>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</si>
  <si>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</si>
  <si>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</si>
  <si>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</si>
  <si>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</si>
  <si>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</si>
  <si>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</si>
  <si>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</si>
  <si>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</si>
  <si>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</si>
  <si>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</si>
  <si>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</si>
  <si>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</si>
  <si>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</si>
  <si>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</si>
  <si>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</si>
  <si>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</si>
  <si>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</si>
  <si>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</si>
  <si>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</si>
  <si>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</si>
  <si>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</si>
  <si>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</si>
  <si>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</si>
  <si>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</si>
  <si>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</si>
  <si>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</si>
  <si>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</si>
  <si>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</si>
  <si>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</si>
  <si>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</si>
  <si>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</si>
  <si>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</si>
  <si>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</si>
  <si>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</si>
  <si>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</si>
  <si>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</si>
  <si>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</si>
  <si>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</si>
  <si>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</si>
  <si>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</si>
  <si>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</si>
  <si>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</si>
  <si>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</si>
  <si>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</si>
  <si>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</si>
  <si>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</si>
  <si>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</si>
  <si>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</si>
  <si>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</si>
  <si>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</si>
  <si>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</si>
  <si>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</si>
  <si>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</si>
  <si>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</si>
  <si>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</si>
  <si>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</si>
  <si>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</si>
  <si>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</si>
  <si>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</si>
  <si>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</si>
  <si>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</si>
  <si>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</si>
  <si>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</si>
  <si>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</si>
  <si>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</si>
  <si>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</si>
  <si>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</si>
  <si>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</si>
  <si>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</si>
  <si>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</si>
  <si>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</si>
  <si>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</si>
  <si>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</si>
  <si>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</si>
  <si>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</si>
  <si>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</si>
  <si>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</si>
  <si>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</si>
  <si>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</si>
  <si>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</si>
  <si>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</si>
  <si>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</si>
  <si>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</si>
  <si>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</si>
  <si>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</si>
  <si>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</si>
  <si>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</si>
  <si>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</si>
  <si>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</si>
  <si>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</si>
  <si>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</si>
  <si>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</si>
  <si>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</si>
  <si>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</si>
  <si>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</si>
  <si>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</si>
  <si>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</si>
  <si>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</si>
  <si>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</si>
  <si>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</si>
  <si>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</si>
  <si>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</si>
  <si>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</si>
  <si>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</si>
  <si>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</si>
  <si>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</si>
  <si>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</si>
  <si>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</si>
  <si>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</si>
  <si>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</si>
  <si>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</si>
  <si>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</si>
  <si>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</si>
  <si>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</si>
  <si>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</si>
  <si>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</si>
  <si>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</si>
  <si>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</si>
  <si>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</si>
  <si>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</si>
  <si>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</si>
  <si>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</si>
  <si>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</si>
  <si>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</si>
  <si>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</si>
  <si>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</si>
  <si>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</si>
  <si>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</si>
  <si>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</si>
  <si>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</si>
  <si>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</si>
  <si>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</si>
  <si>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</si>
  <si>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</si>
  <si>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</si>
  <si>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</si>
  <si>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</si>
  <si>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</si>
  <si>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</si>
  <si>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</si>
  <si>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</si>
  <si>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</si>
  <si>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</si>
  <si>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</si>
  <si>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</si>
  <si>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</si>
  <si>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</si>
  <si>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</si>
  <si>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</si>
  <si>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</si>
  <si>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</si>
  <si>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</si>
  <si>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</si>
  <si>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</si>
  <si>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</si>
  <si>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</si>
  <si>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</si>
  <si>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</si>
  <si>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</si>
  <si>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</si>
  <si>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</si>
  <si>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</si>
  <si>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</si>
  <si>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</si>
  <si>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</si>
  <si>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</si>
  <si>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</si>
  <si>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</si>
  <si>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</si>
  <si>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</si>
  <si>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</si>
  <si>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</si>
  <si>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</si>
  <si>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</si>
  <si>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</si>
  <si>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</si>
  <si>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</si>
  <si>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</si>
  <si>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</si>
  <si>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</si>
  <si>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</si>
  <si>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</si>
  <si>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</si>
  <si>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</si>
  <si>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</si>
  <si>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</si>
  <si>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</si>
  <si>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</si>
  <si>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</si>
  <si>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</si>
  <si>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</si>
  <si>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</si>
  <si>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</si>
  <si>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</si>
  <si>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</si>
  <si>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</si>
  <si>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</si>
  <si>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</si>
  <si>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</si>
  <si>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</si>
  <si>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</si>
  <si>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</si>
  <si>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</si>
  <si>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</si>
  <si>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</si>
  <si>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</si>
  <si>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</si>
  <si>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</si>
  <si>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</si>
  <si>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</si>
  <si>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</si>
  <si>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</si>
  <si>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</si>
  <si>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</si>
  <si>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</si>
  <si>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</si>
  <si>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</si>
  <si>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</si>
  <si>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</si>
  <si>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</si>
  <si>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</si>
  <si>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</si>
  <si>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</si>
  <si>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</si>
  <si>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</si>
  <si>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</si>
  <si>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</si>
  <si>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</si>
  <si>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</si>
  <si>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</si>
  <si>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</si>
  <si>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</si>
  <si>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</si>
  <si>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</si>
  <si>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</si>
  <si>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</si>
  <si>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</si>
  <si>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</si>
  <si>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</si>
  <si>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</si>
  <si>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</si>
  <si>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</si>
  <si>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</si>
  <si>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</si>
  <si>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</si>
  <si>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</si>
  <si>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</si>
  <si>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</si>
  <si>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</si>
  <si>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</si>
  <si>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</si>
  <si>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</si>
  <si>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</si>
  <si>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</si>
  <si>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</si>
  <si>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</si>
  <si>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</si>
  <si>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</si>
  <si>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</si>
  <si>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</si>
  <si>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</si>
  <si>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</si>
  <si>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</si>
  <si>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</si>
  <si>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</si>
  <si>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</si>
  <si>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</si>
  <si>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</si>
  <si>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</si>
  <si>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</si>
  <si>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</si>
  <si>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</si>
  <si>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</si>
  <si>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</si>
  <si>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</si>
  <si>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</si>
  <si>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</si>
  <si>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</si>
  <si>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</si>
  <si>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</si>
  <si>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</si>
  <si>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</si>
  <si>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</si>
  <si>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</si>
  <si>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</si>
  <si>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</si>
  <si>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</si>
  <si>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</si>
  <si>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</si>
  <si>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</si>
  <si>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</si>
  <si>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</si>
  <si>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</si>
  <si>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</si>
  <si>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</si>
  <si>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</si>
  <si>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</si>
  <si>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</si>
  <si>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</si>
  <si>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</si>
  <si>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</si>
  <si>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</si>
  <si>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</si>
  <si>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</si>
  <si>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</si>
  <si>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</si>
  <si>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</si>
  <si>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</si>
  <si>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</si>
  <si>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</si>
  <si>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</si>
  <si>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</si>
  <si>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</si>
  <si>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</si>
  <si>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</si>
  <si>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</si>
  <si>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</si>
  <si>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</si>
  <si>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</si>
  <si>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</si>
  <si>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</si>
  <si>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</si>
  <si>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</si>
  <si>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</si>
  <si>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</si>
  <si>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</si>
  <si>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</si>
  <si>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</si>
  <si>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</si>
  <si>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</si>
  <si>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</si>
  <si>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</si>
  <si>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</si>
  <si>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</si>
  <si>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</si>
  <si>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</si>
  <si>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</si>
  <si>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</si>
  <si>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</si>
  <si>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</si>
  <si>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</si>
  <si>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</si>
  <si>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</si>
  <si>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</si>
  <si>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</si>
  <si>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</si>
  <si>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</si>
  <si>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</si>
  <si>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</si>
  <si>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</si>
  <si>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</si>
  <si>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</si>
  <si>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</si>
  <si>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</si>
  <si>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</si>
  <si>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</si>
  <si>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</si>
  <si>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</si>
  <si>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</si>
  <si>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</si>
  <si>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</si>
  <si>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</si>
  <si>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</si>
  <si>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</si>
  <si>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</si>
  <si>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</si>
  <si>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</si>
  <si>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</si>
  <si>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</si>
  <si>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</si>
  <si>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</si>
  <si>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</si>
  <si>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</si>
  <si>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</si>
  <si>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</si>
  <si>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</si>
  <si>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</si>
  <si>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</si>
  <si>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</si>
  <si>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</si>
  <si>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</si>
  <si>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</si>
  <si>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</si>
  <si>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</si>
  <si>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</si>
  <si>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</si>
  <si>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</si>
  <si>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</si>
  <si>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</si>
  <si>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</si>
  <si>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</si>
  <si>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</si>
  <si>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</si>
  <si>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</si>
  <si>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</si>
  <si>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</si>
  <si>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</si>
  <si>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</si>
  <si>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</si>
  <si>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</si>
  <si>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</si>
  <si>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</si>
  <si>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</si>
  <si>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</si>
  <si>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</si>
  <si>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</si>
  <si>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</si>
  <si>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</si>
  <si>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</si>
  <si>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</si>
  <si>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</si>
  <si>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</si>
  <si>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</si>
  <si>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</si>
  <si>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</si>
  <si>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</si>
  <si>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</si>
  <si>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</si>
  <si>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</si>
  <si>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</si>
  <si>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</si>
  <si>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</si>
  <si>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</si>
  <si>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</si>
  <si>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</si>
  <si>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</si>
  <si>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</si>
  <si>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</si>
  <si>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</si>
  <si>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</si>
  <si>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</si>
  <si>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</si>
  <si>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</si>
  <si>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</si>
  <si>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</si>
  <si>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</si>
  <si>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</si>
  <si>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</si>
  <si>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</si>
  <si>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</si>
  <si>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</si>
  <si>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</si>
  <si>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</si>
  <si>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</si>
  <si>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</si>
  <si>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</si>
  <si>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</si>
  <si>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</si>
  <si>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</si>
  <si>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</si>
  <si>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</si>
  <si>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</si>
  <si>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</si>
  <si>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</si>
  <si>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</si>
  <si>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</si>
  <si>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</si>
  <si>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</si>
  <si>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</si>
  <si>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</si>
  <si>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</si>
  <si>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</si>
  <si>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</si>
  <si>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</si>
  <si>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</si>
  <si>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</si>
  <si>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</si>
  <si>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</si>
  <si>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</si>
  <si>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</si>
  <si>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</si>
  <si>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</si>
  <si>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</si>
  <si>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</si>
  <si>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</si>
  <si>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</si>
  <si>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</si>
  <si>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</si>
  <si>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</si>
  <si>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</si>
  <si>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</si>
  <si>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</si>
  <si>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</si>
  <si>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</si>
  <si>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</si>
  <si>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</si>
  <si>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</si>
  <si>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</si>
  <si>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</si>
  <si>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</si>
  <si>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</si>
  <si>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</si>
  <si>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</si>
  <si>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</si>
  <si>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</si>
  <si>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</si>
  <si>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</si>
  <si>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</si>
  <si>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</si>
  <si>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</si>
  <si>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</si>
  <si>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</si>
  <si>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</si>
  <si>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</si>
  <si>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</si>
  <si>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</si>
  <si>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</si>
  <si>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</si>
  <si>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</si>
  <si>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</si>
  <si>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</si>
  <si>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</si>
  <si>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</si>
  <si>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</si>
  <si>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</si>
  <si>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</si>
  <si>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</si>
  <si>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</si>
  <si>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</si>
  <si>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</si>
  <si>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</si>
  <si>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</si>
  <si>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</si>
  <si>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</si>
  <si>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</si>
  <si>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</si>
  <si>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</si>
  <si>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</si>
  <si>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</si>
  <si>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</si>
  <si>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</si>
  <si>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</si>
  <si>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</si>
  <si>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</si>
  <si>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</si>
  <si>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</si>
  <si>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</si>
  <si>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</si>
  <si>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</si>
  <si>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</si>
  <si>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</si>
  <si>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</si>
  <si>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</si>
  <si>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</si>
  <si>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</si>
  <si>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</si>
  <si>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</si>
  <si>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</si>
  <si>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</si>
  <si>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</si>
  <si>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</si>
  <si>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</si>
  <si>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</si>
  <si>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</si>
  <si>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</si>
  <si>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</si>
  <si>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</si>
  <si>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</si>
  <si>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</si>
  <si>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</si>
  <si>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</si>
  <si>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</si>
  <si>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</si>
  <si>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</si>
  <si>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</si>
  <si>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</si>
  <si>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</si>
  <si>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</si>
  <si>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</si>
  <si>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</si>
  <si>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</si>
  <si>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</si>
  <si>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</si>
  <si>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</si>
  <si>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</si>
  <si>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</si>
  <si>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</si>
  <si>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</si>
  <si>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</si>
  <si>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</si>
  <si>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</si>
  <si>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</si>
  <si>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</si>
  <si>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</si>
  <si>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</si>
  <si>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</si>
  <si>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</si>
  <si>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</si>
  <si>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</si>
  <si>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</si>
  <si>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</si>
  <si>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</si>
  <si>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</si>
  <si>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</si>
  <si>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</si>
  <si>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</si>
  <si>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</si>
  <si>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</si>
  <si>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</si>
  <si>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</si>
  <si>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</si>
  <si>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</si>
  <si>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</si>
  <si>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</si>
  <si>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</si>
  <si>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</si>
  <si>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</si>
  <si>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</si>
  <si>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</si>
  <si>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</si>
  <si>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</si>
  <si>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</si>
  <si>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</si>
  <si>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</si>
  <si>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</si>
  <si>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</si>
  <si>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</si>
  <si>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</si>
  <si>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</si>
  <si>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</si>
  <si>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</si>
  <si>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</si>
  <si>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</si>
  <si>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</si>
  <si>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</si>
  <si>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</si>
  <si>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</si>
  <si>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</si>
  <si>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</si>
  <si>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</si>
  <si>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</si>
  <si>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</si>
  <si>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</si>
  <si>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</si>
  <si>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</si>
  <si>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</si>
  <si>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</si>
  <si>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</si>
  <si>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</si>
  <si>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</si>
  <si>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</si>
  <si>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</si>
  <si>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</si>
  <si>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</si>
  <si>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</si>
  <si>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</si>
  <si>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</si>
  <si>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</si>
  <si>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</si>
  <si>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</si>
  <si>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</si>
  <si>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</si>
  <si>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</si>
  <si>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</si>
  <si>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</si>
  <si>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</si>
  <si>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</si>
  <si>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</si>
  <si>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</si>
  <si>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</si>
  <si>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</si>
  <si>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</si>
  <si>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</si>
  <si>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</si>
  <si>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</si>
  <si>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</si>
  <si>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</si>
  <si>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</si>
  <si>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</si>
  <si>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</si>
  <si>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</si>
  <si>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</si>
  <si>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</si>
  <si>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</si>
  <si>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</si>
  <si>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</si>
  <si>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</si>
  <si>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</si>
  <si>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</si>
  <si>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</si>
  <si>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</si>
  <si>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</si>
  <si>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</si>
  <si>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</si>
  <si>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</si>
  <si>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</si>
  <si>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</si>
  <si>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</si>
  <si>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</si>
  <si>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</si>
  <si>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</si>
  <si>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</si>
  <si>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</si>
  <si>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</si>
  <si>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</si>
  <si>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</si>
  <si>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</si>
  <si>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</si>
  <si>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</si>
  <si>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</si>
  <si>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</si>
  <si>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</si>
  <si>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</si>
  <si>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</si>
  <si>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</si>
  <si>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</si>
  <si>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</si>
  <si>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</si>
  <si>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</si>
  <si>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</si>
  <si>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</si>
  <si>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</si>
  <si>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</si>
  <si>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</si>
  <si>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</si>
  <si>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</si>
  <si>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</si>
  <si>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</si>
  <si>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</si>
  <si>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</si>
  <si>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</si>
  <si>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</si>
  <si>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</si>
  <si>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</si>
  <si>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</si>
  <si>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</si>
  <si>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</si>
  <si>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</si>
  <si>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</si>
  <si>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</si>
  <si>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</si>
  <si>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</si>
  <si>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</si>
  <si>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</si>
  <si>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</si>
  <si>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</si>
  <si>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</si>
  <si>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</si>
  <si>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</si>
  <si>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</si>
  <si>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</si>
  <si>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</si>
  <si>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</si>
  <si>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</si>
  <si>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</si>
  <si>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</si>
  <si>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</si>
  <si>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</si>
  <si>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</si>
  <si>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</si>
  <si>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</si>
  <si>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</si>
  <si>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</si>
  <si>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</si>
  <si>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</si>
  <si>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</si>
  <si>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</si>
  <si>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</si>
  <si>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</si>
  <si>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</si>
  <si>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</si>
  <si>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</si>
  <si>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</si>
  <si>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</si>
  <si>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</si>
  <si>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</si>
  <si>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</si>
  <si>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</si>
  <si>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</si>
  <si>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</si>
  <si>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</si>
  <si>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</si>
  <si>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</si>
  <si>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</si>
  <si>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</si>
  <si>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</si>
  <si>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</si>
  <si>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</si>
  <si>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</si>
  <si>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</si>
  <si>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</si>
  <si>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</si>
  <si>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</si>
  <si>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</si>
  <si>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</si>
  <si>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</si>
  <si>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</si>
  <si>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</si>
  <si>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</si>
  <si>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</si>
  <si>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</si>
  <si>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</si>
  <si>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</si>
  <si>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</si>
  <si>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</si>
  <si>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</si>
  <si>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</si>
  <si>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</si>
  <si>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</si>
  <si>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</si>
  <si>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</si>
  <si>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</si>
  <si>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</si>
  <si>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</si>
  <si>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</si>
  <si>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</si>
  <si>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</si>
  <si>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</si>
  <si>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</si>
  <si>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</si>
  <si>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</si>
  <si>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</si>
  <si>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</si>
  <si>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</si>
  <si>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</si>
  <si>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</si>
  <si>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</si>
  <si>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</si>
  <si>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</si>
  <si>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</si>
  <si>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</si>
  <si>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</si>
  <si>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</si>
  <si>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</si>
  <si>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</si>
  <si>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</si>
  <si>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</si>
  <si>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</si>
  <si>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</si>
  <si>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</si>
  <si>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</si>
  <si>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</si>
  <si>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</si>
  <si>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</si>
  <si>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</si>
  <si>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</si>
  <si>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</si>
  <si>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</si>
  <si>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</si>
  <si>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</si>
  <si>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</si>
  <si>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</si>
  <si>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</si>
  <si>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</si>
  <si>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</si>
  <si>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</si>
  <si>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</si>
  <si>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</si>
  <si>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</si>
  <si>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</si>
  <si>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</si>
  <si>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</si>
  <si>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</si>
  <si>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</si>
  <si>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</si>
  <si>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</si>
  <si>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</si>
  <si>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</si>
  <si>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</si>
  <si>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</si>
  <si>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</si>
  <si>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</si>
  <si>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</si>
  <si>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</si>
  <si>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</si>
  <si>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</si>
  <si>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</si>
  <si>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</si>
  <si>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</si>
  <si>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</si>
  <si>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</si>
  <si>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</si>
  <si>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</si>
  <si>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</si>
  <si>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</si>
  <si>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</si>
  <si>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</si>
  <si>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</si>
  <si>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</si>
  <si>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</si>
  <si>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</si>
  <si>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</si>
  <si>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</si>
  <si>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</si>
  <si>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</si>
  <si>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</si>
  <si>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</si>
  <si>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</si>
  <si>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</si>
  <si>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</si>
  <si>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</si>
  <si>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</si>
  <si>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</si>
  <si>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</si>
  <si>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</si>
  <si>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</si>
  <si>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</si>
  <si>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</si>
  <si>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</si>
  <si>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</si>
  <si>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</si>
  <si>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</si>
  <si>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</si>
  <si>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</si>
  <si>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</si>
  <si>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</si>
  <si>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</si>
  <si>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</si>
  <si>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</si>
  <si>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</si>
  <si>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</si>
  <si>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</si>
  <si>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</si>
  <si>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</si>
  <si>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</si>
  <si>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</si>
  <si>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</si>
  <si>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</si>
  <si>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</si>
  <si>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</si>
  <si>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</si>
  <si>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</si>
  <si>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</si>
  <si>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</si>
  <si>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</si>
  <si>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</si>
  <si>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</si>
  <si>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</si>
  <si>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</si>
  <si>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</si>
  <si>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</si>
  <si>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</si>
  <si>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</si>
  <si>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</si>
  <si>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</si>
  <si>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</si>
  <si>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</si>
  <si>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</si>
  <si>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</si>
  <si>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</si>
  <si>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</si>
  <si>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</si>
  <si>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</si>
  <si>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</si>
  <si>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</si>
  <si>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</si>
  <si>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</si>
  <si>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</si>
  <si>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</si>
  <si>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</si>
  <si>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</si>
  <si>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</si>
  <si>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</si>
  <si>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</si>
  <si>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</si>
  <si>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</si>
  <si>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</si>
  <si>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</si>
  <si>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</si>
  <si>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</si>
  <si>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</si>
  <si>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</si>
  <si>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</si>
  <si>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</si>
  <si>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</si>
  <si>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</si>
  <si>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</si>
  <si>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</si>
  <si>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</si>
  <si>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</si>
  <si>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</si>
  <si>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</si>
  <si>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</si>
  <si>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</si>
  <si>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</si>
  <si>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</si>
  <si>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</si>
  <si>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</si>
  <si>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</si>
  <si>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</si>
  <si>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</si>
  <si>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</si>
  <si>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</si>
  <si>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</si>
  <si>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</si>
  <si>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</si>
  <si>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</si>
  <si>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</si>
  <si>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</si>
  <si>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</si>
  <si>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</si>
  <si>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</si>
  <si>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</si>
  <si>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</si>
  <si>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</si>
  <si>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</si>
  <si>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</si>
  <si>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</si>
  <si>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</si>
  <si>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</si>
  <si>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</si>
  <si>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</si>
  <si>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</si>
  <si>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</si>
  <si>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</si>
  <si>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</si>
  <si>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</si>
  <si>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</si>
  <si>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</si>
  <si>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</si>
  <si>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</si>
  <si>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</si>
  <si>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</si>
  <si>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</si>
  <si>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</si>
  <si>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</si>
  <si>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</si>
  <si>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</si>
  <si>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</si>
  <si>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</si>
  <si>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</si>
  <si>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</si>
  <si>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</si>
  <si>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</si>
  <si>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</si>
  <si>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</si>
  <si>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</si>
  <si>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</si>
  <si>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</si>
  <si>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</si>
  <si>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</si>
  <si>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</si>
  <si>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</si>
  <si>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</si>
  <si>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</si>
  <si>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</si>
  <si>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</si>
  <si>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</si>
  <si>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</si>
  <si>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</si>
  <si>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</si>
  <si>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</si>
  <si>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</si>
  <si>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</si>
  <si>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</si>
  <si>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</si>
  <si>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</si>
  <si>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</si>
  <si>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</si>
  <si>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</si>
  <si>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</si>
  <si>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</si>
  <si>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</si>
  <si>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</si>
  <si>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</si>
  <si>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</si>
  <si>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</si>
  <si>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</si>
  <si>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</si>
  <si>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</si>
  <si>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</si>
  <si>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</si>
  <si>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</si>
  <si>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</si>
  <si>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</si>
  <si>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</si>
  <si>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</si>
  <si>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</si>
  <si>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</si>
  <si>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</si>
  <si>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</si>
  <si>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</si>
  <si>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</si>
  <si>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</si>
  <si>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</si>
  <si>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</si>
  <si>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</si>
  <si>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</si>
  <si>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</si>
  <si>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</si>
  <si>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</si>
  <si>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</si>
  <si>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</si>
  <si>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</si>
  <si>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</si>
  <si>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</si>
  <si>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</si>
  <si>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</si>
  <si>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</si>
  <si>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</si>
  <si>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</si>
  <si>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</si>
  <si>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</si>
  <si>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</si>
  <si>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</si>
  <si>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</si>
  <si>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</si>
  <si>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</si>
  <si>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</si>
  <si>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</si>
  <si>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</si>
  <si>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</si>
  <si>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</si>
  <si>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</si>
  <si>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</si>
  <si>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</si>
  <si>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</si>
  <si>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</si>
  <si>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</si>
  <si>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</si>
  <si>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</si>
  <si>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</si>
  <si>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</si>
  <si>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</si>
  <si>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</si>
  <si>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</si>
  <si>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</si>
  <si>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</si>
  <si>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</si>
  <si>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</si>
  <si>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</si>
  <si>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</si>
  <si>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</si>
  <si>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</si>
  <si>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</si>
  <si>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</si>
  <si>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</si>
  <si>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</si>
  <si>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</si>
  <si>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</si>
  <si>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</si>
  <si>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</si>
  <si>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</si>
  <si>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</si>
  <si>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</si>
  <si>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</si>
  <si>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</si>
  <si>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</si>
  <si>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</si>
  <si>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</si>
  <si>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</si>
  <si>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</si>
  <si>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</si>
  <si>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</si>
  <si>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</si>
  <si>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</si>
  <si>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</si>
  <si>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</si>
  <si>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</si>
  <si>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</si>
  <si>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</si>
  <si>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</si>
  <si>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</si>
  <si>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</si>
  <si>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</si>
  <si>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</si>
  <si>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</si>
  <si>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</si>
  <si>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</si>
  <si>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</si>
  <si>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</si>
  <si>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</si>
  <si>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</si>
  <si>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</si>
  <si>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</si>
  <si>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</si>
  <si>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</si>
  <si>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</si>
  <si>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</si>
  <si>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</si>
  <si>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</si>
  <si>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</si>
  <si>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</si>
  <si>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</si>
  <si>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</si>
  <si>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</si>
  <si>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</si>
  <si>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</si>
  <si>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</si>
  <si>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</si>
  <si>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</si>
  <si>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</si>
  <si>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</si>
  <si>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</si>
  <si>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</si>
  <si>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</si>
  <si>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</si>
  <si>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</si>
  <si>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</si>
  <si>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</si>
  <si>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</si>
  <si>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</si>
  <si>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</si>
  <si>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</si>
  <si>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</si>
  <si>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</si>
  <si>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</si>
  <si>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</si>
  <si>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</si>
  <si>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</si>
  <si>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</si>
  <si>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</si>
  <si>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</si>
  <si>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</si>
  <si>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</si>
  <si>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</si>
  <si>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</si>
  <si>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</si>
  <si>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</si>
  <si>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</si>
  <si>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</si>
  <si>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</si>
  <si>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</si>
  <si>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</si>
  <si>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</si>
  <si>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</si>
  <si>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</si>
  <si>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</si>
  <si>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</si>
  <si>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</si>
  <si>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</si>
  <si>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</si>
  <si>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</si>
  <si>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</si>
  <si>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</si>
  <si>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</si>
  <si>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</si>
  <si>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</si>
  <si>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</si>
  <si>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</si>
  <si>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</si>
  <si>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</si>
  <si>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</si>
  <si>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</si>
  <si>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</si>
  <si>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</si>
  <si>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</si>
  <si>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</si>
  <si>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</si>
  <si>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</si>
  <si>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</si>
  <si>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</si>
  <si>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</si>
  <si>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</si>
  <si>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</si>
  <si>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</si>
  <si>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</si>
  <si>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</si>
  <si>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</si>
  <si>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</si>
  <si>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</si>
  <si>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</si>
  <si>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</si>
  <si>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</si>
  <si>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</si>
  <si>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</si>
  <si>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</si>
  <si>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</si>
  <si>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</si>
  <si>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</si>
  <si>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</si>
  <si>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</si>
  <si>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</si>
  <si>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</si>
  <si>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</si>
  <si>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</si>
  <si>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</si>
  <si>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</si>
  <si>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</si>
  <si>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</si>
  <si>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</si>
  <si>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</si>
  <si>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</si>
  <si>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</si>
  <si>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</si>
  <si>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</si>
  <si>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</si>
  <si>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</si>
  <si>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</si>
  <si>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</si>
  <si>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</si>
  <si>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</si>
  <si>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</si>
  <si>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</si>
  <si>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</si>
  <si>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</si>
  <si>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</si>
  <si>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</si>
  <si>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</si>
  <si>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</si>
  <si>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</si>
  <si>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</si>
  <si>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</si>
  <si>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</si>
  <si>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</si>
  <si>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</si>
  <si>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</si>
  <si>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</si>
  <si>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</si>
  <si>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</si>
  <si>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</si>
  <si>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</si>
  <si>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</si>
  <si>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</si>
  <si>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</si>
  <si>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</si>
  <si>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</si>
  <si>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</si>
  <si>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</si>
  <si>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</si>
  <si>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</si>
  <si>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</si>
  <si>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</si>
  <si>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</si>
  <si>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</si>
  <si>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</si>
  <si>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</si>
  <si>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</si>
  <si>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</si>
  <si>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</si>
  <si>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</si>
  <si>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</si>
  <si>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</si>
  <si>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</si>
  <si>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</si>
  <si>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</si>
  <si>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</si>
  <si>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</si>
  <si>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</si>
  <si>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</si>
  <si>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</si>
  <si>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</si>
  <si>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</si>
  <si>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</si>
  <si>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</si>
  <si>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</si>
  <si>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</si>
  <si>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</si>
  <si>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</si>
  <si>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</si>
  <si>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</si>
  <si>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</si>
  <si>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</si>
  <si>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</si>
  <si>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</si>
  <si>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</si>
  <si>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</si>
  <si>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</si>
  <si>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</si>
  <si>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</si>
  <si>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</si>
  <si>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</si>
  <si>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</si>
  <si>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</si>
  <si>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</si>
  <si>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</si>
  <si>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</si>
  <si>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</si>
  <si>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</si>
  <si>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</si>
  <si>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</si>
  <si>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</si>
  <si>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</si>
  <si>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</si>
  <si>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</si>
  <si>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</si>
  <si>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</si>
  <si>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</si>
  <si>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</si>
  <si>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</si>
  <si>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</si>
  <si>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</si>
  <si>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</si>
  <si>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</si>
  <si>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</si>
  <si>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</si>
  <si>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</si>
  <si>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</si>
  <si>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</si>
  <si>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</si>
  <si>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</si>
  <si>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</si>
  <si>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</si>
  <si>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</si>
  <si>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</si>
  <si>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</si>
  <si>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</si>
  <si>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</si>
  <si>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</si>
  <si>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</si>
  <si>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</si>
  <si>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</si>
  <si>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</si>
  <si>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</si>
  <si>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</si>
  <si>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</si>
  <si>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</si>
  <si>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</si>
  <si>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</si>
  <si>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</si>
  <si>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</si>
  <si>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</si>
  <si>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</si>
  <si>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</si>
  <si>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</si>
  <si>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</si>
  <si>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</si>
  <si>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</si>
  <si>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</si>
  <si>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</si>
  <si>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</si>
  <si>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</si>
  <si>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</si>
  <si>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</si>
  <si>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</si>
  <si>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</si>
  <si>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</si>
  <si>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</si>
  <si>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</si>
  <si>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</si>
  <si>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</si>
  <si>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</si>
  <si>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</si>
  <si>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</si>
  <si>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</si>
  <si>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</si>
  <si>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</si>
  <si>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</si>
  <si>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</si>
  <si>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</si>
  <si>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</si>
  <si>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</si>
  <si>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</si>
  <si>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</si>
  <si>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</si>
  <si>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</si>
  <si>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</si>
  <si>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</si>
  <si>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</si>
  <si>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</si>
  <si>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</si>
  <si>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</si>
  <si>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</si>
  <si>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</si>
  <si>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</si>
  <si>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</si>
  <si>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</si>
  <si>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</si>
  <si>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</si>
  <si>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</si>
  <si>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</si>
  <si>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</si>
  <si>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</si>
  <si>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</si>
  <si>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</si>
  <si>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</si>
  <si>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</si>
  <si>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</si>
  <si>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</si>
  <si>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</si>
  <si>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</si>
  <si>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</si>
  <si>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</si>
  <si>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</si>
  <si>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</si>
  <si>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</si>
  <si>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</si>
  <si>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</si>
  <si>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</si>
  <si>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</si>
  <si>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</si>
  <si>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</si>
  <si>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</si>
  <si>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</si>
  <si>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</si>
  <si>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</si>
  <si>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</si>
  <si>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</si>
  <si>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</si>
  <si>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</si>
  <si>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</si>
  <si>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</si>
  <si>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</si>
  <si>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</si>
  <si>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</si>
  <si>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</si>
  <si>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</si>
  <si>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</si>
  <si>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</si>
  <si>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</si>
  <si>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</si>
  <si>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</si>
  <si>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</si>
  <si>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</si>
  <si>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</si>
  <si>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</si>
  <si>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</si>
  <si>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</si>
  <si>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</si>
  <si>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</si>
  <si>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</si>
  <si>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</si>
  <si>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</si>
  <si>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</si>
  <si>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</si>
  <si>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</si>
  <si>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</si>
  <si>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</si>
  <si>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</si>
  <si>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</si>
  <si>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</si>
  <si>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</si>
  <si>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</si>
  <si>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</si>
  <si>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</si>
  <si>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</si>
  <si>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</si>
  <si>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</si>
  <si>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</si>
  <si>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</si>
  <si>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</si>
  <si>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</si>
  <si>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</si>
  <si>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</si>
  <si>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</si>
  <si>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</si>
  <si>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</si>
  <si>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</si>
  <si>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</si>
  <si>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</si>
  <si>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</si>
  <si>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</si>
  <si>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</si>
  <si>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</si>
  <si>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</si>
  <si>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</si>
  <si>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</si>
  <si>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</si>
  <si>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</si>
  <si>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</si>
  <si>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</si>
  <si>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</si>
  <si>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</si>
  <si>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</si>
  <si>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</si>
  <si>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</si>
  <si>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</si>
  <si>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</si>
  <si>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</si>
  <si>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</si>
  <si>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</si>
  <si>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</si>
  <si>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</si>
  <si>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</si>
  <si>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</si>
  <si>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</si>
  <si>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</si>
  <si>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</si>
  <si>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</si>
  <si>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</si>
  <si>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</si>
  <si>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</si>
  <si>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</si>
  <si>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</si>
  <si>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</si>
  <si>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</si>
  <si>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</si>
  <si>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</si>
  <si>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</si>
  <si>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</si>
  <si>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</si>
  <si>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</si>
  <si>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</si>
  <si>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</si>
  <si>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</si>
  <si>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</si>
  <si>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</si>
  <si>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</si>
  <si>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</si>
  <si>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</si>
  <si>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</si>
  <si>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</si>
  <si>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</si>
  <si>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</si>
  <si>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</si>
  <si>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</si>
  <si>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</si>
  <si>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</si>
  <si>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</si>
  <si>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</si>
  <si>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</si>
  <si>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</si>
  <si>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</si>
  <si>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</si>
  <si>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</si>
  <si>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</si>
  <si>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</si>
  <si>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</si>
  <si>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</si>
  <si>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</si>
  <si>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</si>
  <si>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</si>
  <si>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</si>
  <si>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</si>
  <si>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</si>
  <si>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</si>
  <si>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</si>
  <si>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</si>
  <si>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</si>
  <si>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</si>
  <si>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</si>
  <si>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</si>
  <si>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</si>
  <si>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</si>
  <si>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</si>
  <si>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</si>
  <si>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</si>
  <si>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</si>
  <si>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</si>
  <si>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</si>
  <si>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</si>
  <si>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</si>
  <si>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</si>
  <si>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</si>
  <si>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</si>
  <si>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</si>
  <si>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</si>
  <si>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</si>
  <si>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</si>
  <si>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</si>
  <si>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</si>
  <si>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</si>
  <si>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</si>
  <si>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</si>
  <si>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</si>
  <si>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</si>
  <si>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</si>
  <si>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</si>
  <si>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</si>
  <si>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</si>
  <si>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</si>
  <si>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</si>
  <si>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</si>
  <si>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</si>
  <si>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</si>
  <si>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</si>
  <si>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</si>
  <si>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</si>
  <si>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</si>
  <si>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</si>
  <si>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</si>
  <si>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</si>
  <si>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</si>
  <si>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</si>
  <si>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</si>
  <si>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</si>
  <si>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</si>
  <si>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</si>
  <si>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</si>
  <si>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</si>
  <si>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</si>
  <si>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</si>
  <si>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</si>
  <si>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</si>
  <si>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</si>
  <si>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</si>
  <si>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</si>
  <si>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</si>
  <si>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</si>
  <si>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</si>
  <si>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</si>
  <si>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</si>
  <si>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</si>
  <si>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</si>
  <si>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</si>
  <si>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</si>
  <si>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</si>
  <si>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</si>
  <si>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</si>
  <si>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</si>
  <si>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</si>
  <si>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</si>
  <si>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</si>
  <si>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</si>
  <si>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</si>
  <si>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</si>
  <si>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</si>
  <si>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</si>
  <si>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</si>
  <si>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</si>
  <si>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</si>
  <si>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</si>
  <si>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</si>
  <si>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</si>
  <si>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</si>
  <si>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</si>
  <si>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</si>
  <si>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</si>
  <si>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</si>
  <si>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</si>
  <si>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</si>
  <si>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</si>
  <si>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</si>
  <si>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</si>
  <si>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</si>
  <si>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</si>
  <si>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</si>
  <si>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</si>
  <si>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</si>
  <si>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</si>
  <si>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</si>
  <si>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</si>
  <si>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</si>
  <si>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</si>
  <si>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</si>
  <si>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</si>
  <si>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</si>
  <si>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</si>
  <si>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</si>
  <si>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</si>
  <si>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</si>
  <si>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</si>
  <si>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</si>
  <si>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</si>
  <si>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</si>
  <si>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</si>
  <si>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</si>
  <si>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</si>
  <si>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</si>
  <si>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</si>
  <si>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</si>
  <si>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</si>
  <si>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</si>
  <si>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</si>
  <si>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</si>
  <si>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</si>
  <si>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</si>
  <si>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</si>
  <si>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</si>
  <si>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</si>
  <si>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</si>
  <si>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</si>
  <si>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</si>
  <si>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</si>
  <si>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</si>
  <si>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</si>
  <si>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</si>
  <si>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</si>
  <si>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</si>
  <si>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</si>
  <si>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</si>
  <si>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</si>
  <si>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</si>
  <si>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</si>
  <si>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</si>
  <si>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</si>
  <si>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</si>
  <si>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</si>
  <si>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</si>
  <si>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</si>
  <si>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</si>
  <si>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</si>
  <si>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</si>
  <si>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</si>
  <si>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</si>
  <si>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</si>
  <si>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</si>
  <si>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</si>
  <si>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</si>
  <si>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</si>
  <si>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</si>
  <si>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</si>
  <si>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</si>
  <si>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</si>
  <si>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</si>
  <si>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</si>
  <si>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</si>
  <si>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</si>
  <si>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</si>
  <si>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</si>
  <si>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</si>
  <si>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</si>
  <si>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</si>
  <si>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</si>
  <si>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</si>
  <si>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</si>
  <si>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</si>
  <si>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</si>
  <si>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</si>
  <si>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</si>
  <si>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</si>
  <si>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</si>
  <si>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</si>
  <si>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</si>
  <si>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</si>
  <si>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</si>
  <si>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</si>
  <si>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</si>
  <si>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</si>
  <si>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</si>
  <si>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</si>
  <si>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</si>
  <si>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</si>
  <si>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</si>
  <si>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</si>
  <si>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</si>
  <si>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</si>
  <si>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</si>
  <si>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</si>
  <si>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</si>
  <si>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</si>
  <si>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</si>
  <si>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</si>
  <si>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</si>
  <si>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</si>
  <si>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</si>
  <si>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</si>
  <si>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</si>
  <si>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</si>
  <si>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</si>
  <si>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</si>
  <si>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</si>
  <si>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</si>
  <si>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</si>
  <si>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</si>
  <si>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</si>
  <si>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</si>
  <si>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</si>
  <si>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</si>
  <si>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</si>
  <si>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</si>
  <si>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</si>
  <si>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</si>
  <si>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</si>
  <si>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</si>
  <si>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</si>
  <si>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</si>
  <si>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</si>
  <si>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</si>
  <si>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</si>
  <si>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</si>
  <si>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</si>
  <si>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</si>
  <si>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</si>
  <si>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</si>
  <si>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</si>
  <si>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</si>
  <si>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</si>
  <si>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</si>
  <si>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</si>
  <si>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</si>
  <si>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</si>
  <si>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</si>
  <si>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</si>
  <si>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</si>
  <si>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</si>
  <si>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</si>
  <si>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</si>
  <si>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</si>
  <si>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</si>
  <si>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</si>
  <si>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</si>
  <si>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</si>
  <si>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</si>
  <si>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</si>
  <si>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</si>
  <si>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</si>
  <si>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</si>
  <si>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</si>
  <si>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</si>
  <si>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</si>
  <si>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</si>
  <si>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</si>
  <si>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</si>
  <si>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</si>
  <si>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</si>
  <si>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</si>
  <si>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</si>
  <si>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</si>
  <si>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</si>
  <si>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</si>
  <si>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</si>
  <si>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</si>
  <si>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</si>
  <si>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</si>
  <si>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</si>
  <si>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</si>
  <si>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</si>
  <si>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</si>
  <si>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</si>
  <si>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</si>
  <si>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</si>
  <si>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</si>
  <si>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</si>
  <si>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</si>
  <si>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</si>
  <si>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</si>
  <si>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</si>
  <si>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</si>
  <si>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</si>
  <si>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</si>
  <si>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</si>
  <si>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</si>
  <si>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</si>
  <si>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</si>
  <si>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</si>
  <si>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</si>
  <si>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</si>
  <si>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</si>
  <si>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</si>
  <si>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</si>
  <si>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</si>
  <si>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</si>
  <si>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</si>
  <si>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</si>
  <si>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</si>
  <si>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</si>
  <si>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</si>
  <si>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</si>
  <si>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</si>
  <si>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</si>
  <si>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</si>
  <si>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</si>
  <si>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</si>
  <si>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</si>
  <si>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</si>
  <si>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</si>
  <si>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</si>
  <si>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</si>
  <si>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</si>
  <si>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</si>
  <si>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</si>
  <si>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</si>
  <si>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</si>
  <si>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</si>
  <si>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</si>
  <si>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</si>
  <si>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</si>
  <si>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</si>
  <si>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</si>
  <si>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</si>
  <si>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</si>
  <si>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</si>
  <si>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</si>
  <si>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</si>
  <si>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</si>
  <si>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</si>
  <si>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</si>
  <si>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</si>
  <si>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</si>
  <si>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</si>
  <si>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</si>
  <si>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</si>
  <si>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</si>
  <si>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</si>
  <si>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</si>
  <si>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</si>
  <si>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</si>
  <si>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</si>
  <si>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</si>
  <si>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</si>
  <si>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</si>
  <si>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</si>
  <si>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</si>
  <si>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</si>
  <si>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</si>
  <si>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</si>
  <si>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</si>
  <si>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</si>
  <si>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</si>
  <si>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</si>
  <si>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</si>
  <si>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</si>
  <si>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</si>
  <si>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</si>
  <si>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</si>
  <si>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</si>
  <si>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</si>
  <si>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</si>
  <si>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</si>
  <si>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</si>
  <si>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</si>
  <si>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</si>
  <si>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</si>
  <si>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</si>
  <si>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</si>
  <si>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</si>
  <si>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</si>
  <si>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</si>
  <si>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</si>
  <si>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</si>
  <si>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</si>
  <si>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</si>
  <si>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</si>
  <si>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</si>
  <si>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</si>
  <si>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</si>
  <si>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</si>
  <si>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</si>
  <si>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</si>
  <si>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</si>
  <si>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</si>
  <si>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</si>
  <si>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</si>
  <si>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</si>
  <si>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</si>
  <si>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</si>
  <si>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</si>
  <si>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</si>
  <si>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</si>
  <si>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</si>
  <si>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</si>
  <si>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</si>
  <si>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</si>
  <si>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</si>
  <si>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</si>
  <si>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</si>
  <si>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</si>
  <si>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</si>
  <si>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</si>
  <si>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</si>
  <si>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</si>
  <si>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</si>
  <si>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</si>
  <si>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</si>
  <si>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</si>
  <si>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</si>
  <si>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</si>
  <si>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</si>
  <si>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</si>
  <si>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</si>
  <si>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</si>
  <si>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</si>
  <si>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</si>
  <si>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</si>
  <si>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</si>
  <si>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</si>
  <si>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</si>
  <si>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</si>
  <si>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</si>
  <si>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</si>
  <si>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</si>
  <si>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</si>
  <si>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</si>
  <si>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</si>
  <si>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</si>
  <si>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</si>
  <si>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</si>
  <si>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</si>
  <si>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</si>
  <si>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</si>
  <si>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</si>
  <si>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</si>
  <si>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</si>
  <si>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</si>
  <si>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</si>
  <si>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</si>
  <si>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</si>
  <si>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</si>
  <si>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</si>
  <si>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</si>
  <si>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</si>
  <si>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</si>
  <si>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</si>
  <si>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</si>
  <si>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</si>
  <si>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</si>
  <si>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</si>
  <si>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</si>
  <si>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</si>
  <si>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</si>
  <si>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</si>
  <si>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</si>
  <si>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</si>
  <si>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</si>
  <si>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</si>
  <si>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</si>
  <si>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</si>
  <si>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</si>
  <si>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</si>
  <si>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</si>
  <si>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</si>
  <si>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</si>
  <si>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</si>
  <si>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</si>
  <si>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</si>
  <si>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</si>
  <si>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</si>
  <si>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</si>
  <si>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</si>
  <si>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</si>
  <si>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</si>
  <si>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</si>
  <si>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</si>
  <si>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</si>
  <si>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</si>
  <si>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</si>
  <si>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</si>
  <si>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</si>
  <si>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</si>
  <si>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</si>
  <si>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</si>
  <si>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</si>
  <si>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</si>
  <si>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</si>
  <si>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</si>
  <si>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</si>
  <si>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</si>
  <si>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</si>
  <si>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</si>
  <si>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</si>
  <si>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</si>
  <si>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</si>
  <si>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</si>
  <si>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</si>
  <si>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</si>
  <si>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</si>
  <si>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</si>
  <si>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</si>
  <si>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</si>
  <si>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</si>
  <si>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</si>
  <si>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</si>
  <si>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</si>
  <si>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</si>
  <si>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</si>
  <si>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</si>
  <si>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</si>
  <si>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</si>
  <si>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</si>
  <si>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</si>
  <si>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</si>
  <si>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</si>
  <si>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</si>
  <si>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</si>
  <si>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</si>
  <si>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</si>
  <si>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</si>
  <si>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</si>
  <si>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</si>
  <si>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</si>
  <si>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</si>
  <si>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</si>
  <si>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</si>
  <si>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</si>
  <si>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</si>
  <si>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</si>
  <si>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</si>
  <si>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</si>
  <si>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</si>
  <si>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</si>
  <si>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</si>
  <si>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</si>
  <si>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</si>
  <si>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</si>
  <si>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</si>
  <si>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</si>
  <si>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</si>
  <si>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</si>
  <si>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</si>
  <si>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</si>
  <si>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</si>
  <si>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</si>
  <si>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</si>
  <si>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</si>
  <si>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</si>
  <si>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</si>
  <si>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</si>
  <si>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</si>
  <si>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</si>
  <si>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</si>
  <si>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</si>
  <si>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</si>
  <si>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</si>
  <si>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</si>
  <si>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</si>
  <si>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</si>
  <si>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</si>
  <si>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</si>
  <si>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</si>
  <si>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</si>
  <si>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</si>
  <si>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</si>
  <si>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</si>
  <si>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</si>
  <si>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</si>
  <si>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</si>
  <si>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</si>
  <si>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</si>
  <si>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</si>
  <si>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</si>
  <si>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</si>
  <si>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</si>
  <si>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</si>
  <si>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</si>
  <si>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</si>
  <si>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</si>
  <si>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</si>
  <si>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</si>
  <si>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</si>
  <si>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</si>
  <si>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</si>
  <si>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</si>
  <si>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</si>
  <si>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</si>
  <si>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</si>
  <si>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</si>
  <si>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</si>
  <si>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</si>
  <si>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</si>
  <si>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</si>
  <si>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</si>
  <si>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</si>
  <si>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</si>
  <si>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</si>
  <si>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</si>
  <si>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</si>
  <si>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</si>
  <si>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</si>
  <si>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</si>
  <si>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</si>
  <si>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</si>
  <si>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</si>
  <si>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</si>
  <si>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</si>
  <si>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</si>
  <si>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</si>
  <si>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</si>
  <si>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</si>
  <si>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</si>
  <si>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</si>
  <si>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</si>
  <si>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</si>
  <si>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</si>
  <si>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</si>
  <si>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</si>
  <si>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</si>
  <si>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</si>
  <si>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</si>
  <si>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</si>
  <si>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</si>
  <si>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</si>
  <si>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</si>
  <si>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</si>
  <si>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</si>
  <si>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</si>
  <si>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</si>
  <si>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</si>
  <si>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</si>
  <si>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</si>
  <si>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</si>
  <si>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</si>
  <si>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</si>
  <si>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</si>
  <si>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</si>
  <si>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</si>
  <si>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</si>
  <si>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</si>
  <si>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</si>
  <si>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</si>
  <si>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</si>
  <si>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</si>
  <si>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</si>
  <si>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</si>
  <si>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</si>
  <si>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</si>
  <si>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</si>
  <si>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</si>
  <si>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</si>
  <si>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</si>
  <si>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</si>
  <si>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</si>
  <si>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</si>
  <si>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</si>
  <si>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</si>
  <si>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</si>
  <si>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</si>
  <si>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</si>
  <si>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</si>
  <si>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</si>
  <si>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</si>
  <si>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</si>
  <si>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</si>
  <si>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</si>
  <si>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</si>
  <si>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</si>
  <si>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</si>
  <si>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</si>
  <si>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</si>
  <si>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</si>
  <si>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</si>
  <si>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</si>
  <si>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</si>
  <si>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</si>
  <si>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</si>
  <si>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</si>
  <si>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</si>
  <si>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</si>
  <si>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</si>
  <si>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</si>
  <si>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</si>
  <si>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</si>
  <si>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</si>
  <si>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</si>
  <si>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</si>
  <si>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</si>
  <si>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</si>
  <si>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</si>
  <si>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</si>
  <si>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</si>
  <si>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</si>
  <si>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</si>
  <si>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</si>
  <si>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</si>
  <si>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</si>
  <si>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</si>
  <si>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</si>
  <si>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</si>
  <si>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</si>
  <si>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</si>
  <si>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</si>
  <si>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</si>
  <si>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</si>
  <si>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</si>
  <si>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</si>
  <si>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</si>
  <si>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</si>
  <si>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</si>
  <si>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</si>
  <si>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</si>
  <si>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</si>
  <si>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</si>
  <si>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</si>
  <si>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</si>
  <si>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</si>
  <si>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</si>
  <si>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</si>
  <si>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</si>
  <si>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</si>
  <si>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</si>
  <si>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</si>
  <si>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</si>
  <si>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</si>
  <si>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</si>
  <si>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</si>
  <si>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</si>
  <si>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</si>
  <si>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</si>
  <si>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</si>
  <si>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</si>
  <si>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</si>
  <si>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</si>
  <si>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</si>
  <si>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</si>
  <si>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</si>
  <si>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</si>
  <si>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</si>
  <si>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</si>
  <si>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</si>
  <si>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</si>
  <si>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</si>
  <si>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</si>
  <si>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</si>
  <si>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</si>
  <si>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</si>
  <si>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</si>
  <si>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</si>
  <si>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</si>
  <si>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</si>
  <si>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</si>
  <si>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</si>
  <si>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</si>
  <si>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</si>
  <si>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</si>
  <si>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</si>
  <si>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</si>
  <si>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</si>
  <si>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</si>
  <si>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</si>
  <si>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</si>
  <si>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</si>
  <si>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</si>
  <si>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</si>
  <si>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</si>
  <si>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</si>
  <si>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</si>
  <si>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</si>
  <si>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</si>
  <si>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</si>
  <si>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</si>
  <si>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</si>
  <si>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</si>
  <si>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</si>
  <si>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</si>
  <si>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</si>
  <si>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</si>
  <si>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</si>
  <si>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</si>
  <si>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</si>
  <si>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</si>
  <si>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</si>
  <si>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</si>
  <si>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</si>
  <si>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</si>
  <si>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</si>
  <si>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</si>
  <si>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</si>
  <si>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</si>
  <si>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</si>
  <si>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</si>
  <si>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</si>
  <si>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</si>
  <si>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</si>
  <si>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</si>
  <si>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</si>
  <si>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</si>
  <si>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</si>
  <si>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</si>
  <si>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</si>
  <si>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</si>
  <si>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</si>
  <si>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</si>
  <si>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</si>
  <si>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</si>
  <si>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</si>
  <si>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</si>
  <si>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</si>
  <si>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</si>
  <si>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</si>
  <si>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</si>
  <si>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</si>
  <si>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</si>
  <si>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</si>
  <si>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</si>
  <si>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</si>
  <si>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</si>
  <si>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</si>
  <si>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</si>
  <si>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</si>
  <si>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</si>
  <si>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</si>
  <si>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</si>
  <si>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</si>
  <si>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</si>
  <si>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</si>
  <si>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</si>
  <si>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</si>
  <si>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</si>
  <si>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</si>
  <si>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</si>
  <si>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</si>
  <si>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</si>
  <si>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</si>
  <si>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</si>
  <si>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</si>
  <si>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</si>
  <si>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</si>
  <si>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</si>
  <si>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</si>
  <si>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</si>
  <si>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</si>
  <si>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</si>
  <si>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</si>
  <si>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</si>
  <si>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</si>
  <si>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</si>
  <si>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</si>
  <si>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</si>
  <si>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</si>
  <si>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</si>
  <si>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</si>
  <si>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</si>
  <si>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</si>
  <si>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</si>
  <si>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</si>
  <si>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</si>
  <si>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</si>
  <si>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</si>
  <si>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</si>
  <si>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</si>
  <si>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</si>
  <si>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</si>
  <si>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</si>
  <si>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</si>
  <si>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</si>
  <si>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</si>
  <si>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</si>
  <si>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</si>
  <si>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</si>
  <si>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</si>
  <si>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</si>
  <si>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</si>
  <si>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</si>
  <si>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</si>
  <si>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</si>
  <si>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</si>
  <si>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</si>
  <si>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</si>
  <si>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</si>
  <si>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</si>
  <si>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</si>
  <si>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</si>
  <si>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</si>
  <si>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</si>
  <si>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</si>
  <si>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</si>
  <si>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</si>
  <si>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</si>
  <si>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</si>
  <si>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</si>
  <si>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</si>
  <si>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</si>
  <si>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</si>
  <si>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</si>
  <si>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</si>
  <si>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</si>
  <si>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</si>
  <si>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</si>
  <si>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</si>
  <si>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</si>
  <si>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</si>
  <si>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</si>
  <si>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</si>
  <si>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</si>
  <si>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</si>
  <si>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</si>
  <si>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</si>
  <si>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</si>
  <si>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</si>
  <si>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</si>
  <si>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</si>
  <si>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</si>
  <si>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</si>
  <si>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</si>
  <si>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</si>
  <si>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</si>
  <si>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</si>
  <si>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</si>
  <si>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</si>
  <si>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</si>
  <si>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</si>
  <si>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</si>
  <si>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</si>
  <si>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</si>
  <si>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</si>
  <si>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</si>
  <si>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</si>
  <si>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</si>
  <si>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</si>
  <si>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</si>
  <si>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</si>
  <si>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</si>
  <si>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</si>
  <si>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</si>
  <si>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</si>
  <si>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</si>
  <si>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</si>
  <si>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</si>
  <si>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</si>
  <si>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</si>
  <si>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</si>
  <si>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</si>
  <si>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</si>
  <si>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</si>
  <si>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</si>
  <si>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</si>
  <si>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</si>
  <si>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</si>
  <si>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</si>
  <si>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</si>
  <si>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</si>
  <si>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</si>
  <si>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</si>
  <si>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</si>
  <si>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</si>
  <si>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</si>
  <si>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</si>
  <si>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</si>
  <si>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</si>
  <si>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</si>
  <si>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</si>
  <si>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</si>
  <si>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</si>
  <si>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</si>
  <si>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</si>
  <si>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</si>
  <si>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</si>
  <si>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</si>
  <si>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</si>
  <si>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</si>
  <si>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</si>
  <si>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</si>
  <si>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</si>
  <si>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</si>
  <si>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</si>
  <si>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</si>
  <si>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</si>
  <si>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</si>
  <si>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</si>
  <si>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</si>
  <si>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</si>
  <si>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</si>
  <si>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</si>
  <si>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</si>
  <si>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</si>
  <si>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</si>
  <si>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</si>
  <si>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</si>
  <si>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</si>
  <si>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</si>
  <si>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</si>
  <si>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</si>
  <si>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</si>
  <si>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</si>
  <si>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</si>
  <si>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</si>
  <si>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</si>
  <si>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</si>
  <si>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</si>
  <si>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</si>
  <si>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</si>
  <si>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</si>
  <si>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</si>
  <si>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</si>
  <si>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</si>
  <si>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</si>
  <si>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</si>
  <si>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</si>
  <si>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</si>
  <si>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</si>
  <si>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</si>
  <si>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</si>
  <si>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</si>
  <si>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</si>
  <si>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</si>
  <si>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</si>
  <si>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</si>
  <si>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</si>
  <si>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</si>
  <si>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</si>
  <si>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</si>
  <si>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</si>
  <si>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</si>
  <si>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</si>
  <si>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</si>
  <si>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</si>
  <si>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</si>
  <si>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</si>
  <si>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</si>
  <si>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</si>
  <si>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</si>
  <si>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</si>
  <si>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</si>
  <si>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</si>
  <si>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</si>
  <si>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</si>
  <si>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</si>
  <si>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</si>
  <si>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</si>
  <si>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</si>
  <si>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</si>
  <si>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</si>
  <si>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</si>
  <si>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</si>
  <si>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</si>
  <si>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</si>
  <si>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</si>
  <si>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</si>
  <si>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</si>
  <si>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</si>
  <si>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</si>
  <si>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</si>
  <si>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</si>
  <si>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</si>
  <si>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</si>
  <si>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</si>
  <si>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</si>
  <si>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</si>
  <si>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</si>
  <si>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</si>
  <si>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</si>
  <si>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</si>
  <si>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</si>
  <si>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</si>
  <si>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</si>
  <si>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</si>
  <si>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</si>
  <si>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</si>
  <si>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</si>
  <si>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</si>
  <si>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</si>
  <si>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</si>
  <si>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</si>
  <si>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</si>
  <si>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</si>
  <si>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</si>
  <si>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</si>
  <si>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</si>
  <si>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</si>
  <si>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</si>
  <si>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</si>
  <si>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</si>
  <si>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</si>
  <si>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</si>
  <si>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</si>
  <si>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</si>
  <si>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</si>
  <si>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</si>
  <si>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</si>
  <si>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</si>
  <si>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</si>
  <si>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</si>
  <si>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</si>
  <si>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</si>
  <si>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</si>
  <si>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</si>
  <si>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</si>
  <si>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</si>
  <si>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</si>
  <si>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</si>
  <si>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</si>
  <si>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</si>
  <si>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</si>
  <si>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</si>
  <si>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</si>
  <si>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</si>
  <si>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</si>
  <si>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</si>
  <si>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</si>
  <si>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</si>
  <si>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</si>
  <si>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</si>
  <si>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</si>
  <si>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</si>
  <si>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</si>
  <si>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</si>
  <si>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</si>
  <si>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</si>
  <si>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</si>
  <si>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</si>
  <si>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</si>
  <si>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</si>
  <si>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</si>
  <si>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</si>
  <si>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</si>
  <si>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</si>
  <si>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</si>
  <si>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</si>
  <si>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</si>
  <si>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</si>
  <si>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</si>
  <si>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</si>
  <si>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</si>
  <si>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</si>
  <si>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</si>
  <si>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</si>
  <si>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</si>
  <si>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</si>
  <si>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</si>
  <si>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</si>
  <si>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</si>
  <si>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</si>
  <si>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</si>
  <si>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</si>
  <si>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</si>
  <si>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</si>
  <si>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</si>
  <si>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</si>
  <si>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</si>
  <si>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</si>
  <si>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</si>
  <si>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</si>
  <si>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</si>
  <si>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</si>
  <si>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</si>
  <si>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</si>
  <si>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</si>
  <si>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</si>
  <si>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</si>
  <si>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</si>
  <si>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</si>
  <si>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</si>
  <si>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</si>
  <si>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</si>
  <si>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</si>
  <si>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</si>
  <si>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</si>
  <si>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</si>
  <si>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</si>
  <si>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</si>
  <si>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</si>
  <si>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</si>
  <si>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</si>
  <si>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</si>
  <si>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</si>
  <si>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</si>
  <si>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</si>
  <si>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</si>
  <si>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</si>
  <si>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</si>
  <si>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</si>
  <si>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</si>
  <si>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</si>
  <si>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</si>
  <si>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</si>
  <si>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</si>
  <si>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</si>
  <si>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</si>
  <si>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</si>
  <si>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</si>
  <si>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</si>
  <si>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</si>
  <si>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</si>
  <si>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</si>
  <si>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</si>
  <si>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</si>
  <si>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</si>
  <si>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</si>
  <si>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</si>
  <si>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</si>
  <si>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</si>
  <si>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</si>
  <si>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</si>
  <si>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</si>
  <si>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</si>
  <si>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</si>
  <si>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</si>
  <si>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</si>
  <si>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</si>
  <si>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</si>
  <si>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</si>
  <si>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</si>
  <si>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</si>
  <si>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</si>
  <si>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</si>
  <si>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</si>
  <si>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</si>
  <si>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</si>
  <si>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</si>
  <si>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</si>
  <si>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</si>
  <si>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</si>
  <si>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</si>
  <si>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</si>
  <si>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</si>
  <si>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</si>
  <si>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</si>
  <si>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</si>
  <si>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</si>
  <si>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</si>
  <si>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</si>
  <si>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</si>
  <si>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</si>
  <si>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</si>
  <si>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</si>
  <si>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</si>
  <si>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</si>
  <si>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</si>
  <si>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</si>
  <si>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</si>
  <si>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</si>
  <si>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</si>
  <si>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</si>
  <si>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</si>
  <si>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</si>
  <si>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</si>
  <si>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</si>
  <si>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</si>
  <si>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</si>
  <si>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</si>
  <si>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</si>
  <si>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</si>
  <si>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</si>
  <si>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</si>
  <si>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</si>
  <si>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</si>
  <si>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</si>
  <si>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</si>
  <si>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</si>
  <si>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</si>
  <si>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</si>
  <si>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</si>
  <si>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</si>
  <si>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</si>
  <si>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</si>
  <si>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</si>
  <si>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</si>
  <si>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</si>
  <si>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</si>
  <si>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</si>
  <si>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</si>
  <si>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</si>
  <si>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</si>
  <si>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</si>
  <si>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</si>
  <si>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</si>
  <si>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</si>
  <si>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</si>
  <si>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</si>
  <si>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</si>
  <si>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</si>
  <si>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</si>
  <si>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</si>
  <si>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</si>
  <si>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</si>
  <si>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</si>
  <si>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</si>
  <si>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</si>
  <si>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</si>
  <si>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</si>
  <si>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</si>
  <si>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</si>
  <si>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</si>
  <si>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</si>
  <si>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</si>
  <si>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</si>
  <si>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</si>
  <si>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</si>
  <si>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</si>
  <si>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</si>
  <si>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</si>
  <si>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</si>
  <si>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</si>
  <si>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</si>
  <si>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</si>
  <si>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</si>
  <si>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</si>
  <si>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</si>
  <si>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</si>
  <si>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</si>
  <si>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</si>
  <si>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</si>
  <si>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</si>
  <si>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</si>
  <si>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</si>
  <si>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</si>
  <si>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</si>
  <si>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</si>
  <si>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</si>
  <si>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</si>
  <si>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</si>
  <si>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</si>
  <si>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</si>
  <si>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</si>
  <si>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</si>
  <si>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</si>
  <si>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</si>
  <si>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</si>
  <si>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</si>
  <si>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</si>
  <si>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</si>
  <si>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</si>
  <si>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</si>
  <si>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</si>
  <si>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</si>
  <si>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</si>
  <si>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</si>
  <si>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</si>
  <si>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</si>
  <si>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</si>
  <si>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</si>
  <si>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</si>
  <si>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</si>
  <si>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</si>
  <si>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</si>
  <si>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</si>
  <si>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</si>
  <si>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</si>
  <si>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</si>
  <si>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</si>
  <si>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</si>
  <si>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</si>
  <si>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</si>
  <si>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</si>
  <si>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</si>
  <si>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</si>
  <si>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</si>
  <si>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</si>
  <si>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</si>
  <si>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</si>
  <si>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</si>
  <si>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</si>
  <si>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</si>
  <si>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</si>
  <si>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</si>
  <si>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</si>
  <si>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</si>
  <si>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</si>
  <si>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</si>
  <si>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</si>
  <si>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</si>
  <si>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</si>
  <si>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</si>
  <si>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</si>
  <si>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</si>
  <si>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</si>
  <si>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</si>
  <si>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</si>
  <si>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</si>
  <si>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</si>
  <si>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</si>
  <si>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</si>
  <si>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</si>
  <si>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</si>
  <si>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</si>
  <si>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</si>
  <si>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</si>
  <si>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</si>
  <si>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</si>
  <si>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</si>
  <si>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</si>
  <si>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</si>
  <si>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</si>
  <si>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</si>
  <si>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</si>
  <si>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</si>
  <si>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</si>
  <si>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</si>
  <si>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</si>
  <si>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</si>
  <si>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</si>
  <si>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</si>
  <si>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</si>
  <si>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</si>
  <si>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</si>
  <si>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</si>
  <si>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</si>
  <si>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</si>
  <si>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</si>
  <si>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</si>
  <si>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</si>
  <si>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</si>
  <si>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</si>
  <si>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</si>
  <si>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</si>
  <si>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</si>
  <si>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</si>
  <si>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</si>
  <si>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</si>
  <si>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</si>
  <si>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</si>
  <si>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</si>
  <si>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</si>
  <si>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</si>
  <si>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</si>
  <si>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</si>
  <si>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</si>
  <si>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</si>
  <si>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</si>
  <si>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</si>
  <si>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</si>
  <si>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</si>
  <si>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</si>
  <si>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</si>
  <si>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</si>
  <si>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</si>
  <si>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</si>
  <si>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</si>
  <si>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</si>
  <si>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</si>
  <si>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</si>
  <si>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</si>
  <si>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</si>
  <si>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</si>
  <si>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</si>
  <si>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</si>
  <si>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</si>
  <si>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</si>
  <si>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</si>
  <si>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</si>
  <si>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</si>
  <si>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</si>
  <si>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</si>
  <si>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</si>
  <si>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</si>
  <si>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</si>
  <si>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</si>
  <si>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</si>
  <si>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</si>
  <si>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</si>
  <si>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</si>
  <si>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</si>
  <si>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</si>
  <si>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</si>
  <si>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</si>
  <si>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</si>
  <si>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</si>
  <si>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</si>
  <si>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</si>
  <si>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</si>
  <si>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</si>
  <si>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</si>
  <si>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</si>
  <si>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</si>
  <si>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</si>
  <si>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</si>
  <si>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</si>
  <si>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</si>
  <si>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</si>
  <si>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</si>
  <si>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</si>
  <si>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</si>
  <si>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</si>
  <si>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</si>
  <si>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</si>
  <si>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</si>
  <si>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</si>
  <si>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</si>
  <si>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</si>
  <si>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</si>
  <si>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</si>
  <si>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</si>
  <si>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</si>
  <si>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</si>
  <si>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</si>
  <si>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</si>
  <si>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</si>
  <si>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</si>
  <si>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</si>
  <si>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</si>
  <si>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</si>
  <si>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</si>
  <si>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</si>
  <si>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</si>
  <si>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</si>
  <si>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</si>
  <si>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</si>
  <si>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</si>
  <si>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</si>
  <si>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</si>
  <si>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</si>
  <si>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</si>
  <si>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</si>
  <si>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</si>
  <si>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</si>
  <si>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</si>
  <si>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</si>
  <si>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</si>
  <si>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</si>
  <si>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</si>
  <si>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</si>
  <si>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</si>
  <si>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</si>
  <si>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</si>
  <si>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</si>
  <si>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</si>
  <si>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</si>
  <si>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</si>
  <si>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</si>
  <si>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</si>
  <si>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</si>
  <si>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</si>
  <si>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</si>
  <si>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</si>
  <si>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</si>
  <si>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</si>
  <si>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</si>
  <si>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</si>
  <si>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</si>
  <si>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</si>
  <si>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</si>
  <si>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</si>
  <si>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</si>
  <si>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</si>
  <si>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</si>
  <si>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</si>
  <si>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</si>
  <si>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</si>
  <si>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</si>
  <si>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</si>
  <si>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</si>
  <si>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</si>
  <si>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</si>
  <si>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</si>
  <si>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</si>
  <si>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</si>
  <si>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</si>
  <si>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</si>
  <si>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</si>
  <si>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</si>
  <si>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</si>
  <si>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</si>
  <si>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</si>
  <si>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</si>
  <si>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</si>
  <si>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</si>
  <si>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</si>
  <si>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</si>
  <si>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</si>
  <si>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</si>
  <si>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</si>
  <si>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</si>
  <si>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</si>
  <si>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</si>
  <si>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</si>
  <si>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</si>
  <si>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</si>
  <si>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</si>
  <si>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</si>
  <si>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</si>
  <si>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</si>
  <si>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</si>
  <si>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</si>
  <si>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</si>
  <si>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</si>
  <si>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</si>
  <si>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</si>
  <si>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</si>
  <si>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</si>
  <si>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</si>
  <si>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</si>
  <si>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</si>
  <si>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</si>
  <si>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</si>
  <si>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</si>
  <si>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</si>
  <si>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</si>
  <si>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</si>
  <si>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</si>
  <si>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</si>
  <si>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</si>
  <si>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</si>
  <si>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</si>
  <si>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</si>
  <si>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</si>
  <si>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</si>
  <si>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</si>
  <si>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</si>
  <si>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</si>
  <si>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</si>
  <si>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</si>
  <si>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</si>
  <si>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</si>
  <si>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</si>
  <si>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</si>
  <si>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</si>
  <si>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</si>
  <si>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</si>
  <si>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</si>
  <si>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</si>
  <si>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</si>
  <si>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</si>
  <si>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</si>
  <si>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</si>
  <si>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</si>
  <si>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</si>
  <si>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</si>
  <si>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</si>
  <si>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</si>
  <si>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</si>
  <si>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</si>
  <si>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</si>
  <si>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</si>
  <si>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</si>
  <si>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</si>
  <si>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</si>
  <si>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</si>
  <si>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</si>
  <si>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</si>
  <si>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</si>
  <si>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</si>
  <si>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</si>
  <si>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</si>
  <si>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</si>
  <si>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</si>
  <si>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</si>
  <si>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</si>
  <si>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</si>
  <si>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</si>
  <si>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</si>
  <si>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</si>
  <si>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</si>
  <si>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</si>
  <si>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</si>
  <si>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</si>
  <si>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</si>
  <si>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</si>
  <si>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</si>
  <si>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</si>
  <si>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</si>
  <si>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</si>
  <si>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</si>
  <si>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</si>
  <si>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</si>
  <si>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</si>
  <si>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</si>
  <si>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</si>
  <si>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</si>
  <si>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</si>
  <si>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</si>
  <si>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</si>
  <si>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</si>
  <si>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</si>
  <si>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</si>
  <si>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</si>
  <si>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</si>
  <si>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</si>
  <si>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</si>
  <si>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</si>
  <si>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</si>
  <si>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</si>
  <si>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</si>
  <si>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</si>
  <si>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</si>
  <si>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</si>
  <si>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</si>
  <si>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</si>
  <si>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</si>
  <si>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</si>
  <si>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</si>
  <si>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</si>
  <si>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</si>
  <si>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</si>
  <si>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</si>
  <si>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</si>
  <si>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</si>
  <si>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</si>
  <si>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</si>
  <si>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</si>
  <si>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</si>
  <si>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</si>
  <si>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</si>
  <si>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</si>
  <si>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</si>
  <si>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</si>
  <si>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</si>
  <si>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</si>
  <si>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</si>
  <si>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</si>
  <si>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</si>
  <si>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</si>
  <si>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</si>
  <si>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</si>
  <si>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</si>
  <si>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</si>
  <si>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</si>
  <si>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</si>
  <si>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</si>
  <si>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</si>
  <si>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</si>
  <si>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</si>
  <si>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</si>
  <si>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</si>
  <si>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</si>
  <si>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</si>
  <si>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</si>
  <si>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</si>
  <si>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</si>
  <si>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</si>
  <si>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</si>
  <si>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</si>
  <si>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</si>
  <si>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</si>
  <si>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</si>
  <si>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</si>
  <si>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</si>
  <si>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</si>
  <si>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</si>
  <si>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</si>
  <si>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</si>
  <si>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</si>
  <si>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</si>
  <si>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</si>
  <si>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</si>
  <si>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</si>
  <si>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</si>
  <si>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</si>
  <si>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</si>
  <si>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</si>
  <si>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</si>
  <si>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</si>
  <si>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</si>
  <si>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</si>
  <si>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</si>
  <si>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</si>
  <si>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</si>
  <si>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</si>
  <si>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</si>
  <si>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</si>
  <si>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</si>
  <si>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</si>
  <si>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</si>
  <si>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</si>
  <si>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</si>
  <si>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</si>
  <si>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</si>
  <si>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</si>
  <si>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</si>
  <si>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</si>
  <si>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</si>
  <si>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</si>
  <si>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</si>
  <si>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</si>
  <si>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</si>
  <si>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</si>
  <si>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</si>
  <si>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</si>
  <si>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</si>
  <si>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</si>
  <si>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</si>
  <si>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</si>
  <si>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</si>
  <si>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</si>
  <si>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</si>
  <si>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</si>
  <si>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</si>
  <si>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</si>
  <si>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</si>
  <si>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</si>
  <si>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</si>
  <si>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</si>
  <si>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</si>
  <si>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</si>
  <si>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</si>
  <si>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</si>
  <si>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</si>
  <si>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</si>
  <si>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</si>
  <si>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</si>
  <si>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</si>
  <si>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</si>
  <si>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</si>
  <si>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</si>
  <si>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</si>
  <si>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</si>
  <si>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</si>
  <si>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</si>
  <si>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</si>
  <si>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</si>
  <si>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</si>
  <si>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</si>
  <si>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</si>
  <si>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</si>
  <si>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</si>
  <si>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</si>
  <si>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</si>
  <si>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</si>
  <si>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</si>
  <si>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</si>
  <si>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</si>
  <si>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</si>
  <si>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</si>
  <si>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</si>
  <si>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</si>
  <si>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</si>
  <si>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</si>
  <si>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</si>
  <si>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</si>
  <si>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</si>
  <si>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</si>
  <si>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</si>
  <si>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</si>
  <si>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</si>
  <si>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</si>
  <si>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</si>
  <si>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</si>
  <si>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</si>
  <si>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</si>
  <si>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</si>
  <si>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</si>
  <si>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</si>
  <si>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</si>
  <si>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</si>
  <si>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</si>
  <si>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</si>
  <si>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</si>
  <si>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</si>
  <si>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</si>
  <si>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</si>
  <si>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</si>
  <si>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</si>
  <si>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</si>
  <si>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</si>
  <si>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</si>
  <si>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</si>
  <si>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</si>
  <si>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</si>
  <si>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</si>
  <si>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</si>
  <si>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</si>
  <si>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</si>
  <si>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</si>
  <si>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</si>
  <si>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</si>
  <si>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</si>
  <si>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</si>
  <si>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</si>
  <si>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</si>
  <si>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</si>
  <si>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</si>
  <si>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</si>
  <si>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</si>
  <si>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</si>
  <si>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</si>
  <si>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</si>
  <si>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</si>
  <si>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</si>
  <si>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</si>
  <si>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</si>
  <si>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</si>
  <si>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</si>
  <si>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</si>
  <si>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</si>
  <si>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</si>
  <si>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</si>
  <si>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</si>
  <si>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</si>
  <si>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</si>
  <si>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</si>
  <si>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</si>
  <si>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</si>
  <si>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</si>
  <si>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</si>
  <si>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</si>
  <si>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</si>
  <si>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</si>
  <si>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</si>
  <si>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</si>
  <si>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</si>
  <si>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</si>
  <si>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</si>
  <si>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</si>
  <si>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</si>
  <si>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</si>
  <si>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</si>
  <si>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</si>
  <si>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</si>
  <si>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</si>
  <si>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</si>
  <si>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</si>
  <si>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</si>
  <si>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</si>
  <si>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</si>
  <si>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</si>
  <si>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</si>
  <si>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</si>
  <si>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</si>
  <si>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</si>
  <si>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</si>
  <si>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</si>
  <si>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</si>
  <si>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</si>
  <si>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</si>
  <si>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</si>
  <si>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</si>
  <si>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</si>
  <si>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</si>
  <si>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</si>
  <si>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</si>
  <si>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</si>
  <si>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</si>
  <si>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</si>
  <si>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</si>
  <si>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</si>
  <si>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</si>
  <si>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PCM-20251112-00001446</t>
  </si>
  <si>
    <t xml:space="preserve">Restored by PG </t>
  </si>
  <si>
    <t xml:space="preserve"> PCM-20250215-00000830 </t>
  </si>
  <si>
    <t>LTE site still down and  site located in aramco area access issue need special permission</t>
  </si>
  <si>
    <t>portable generator disconnect due to fuel Finished ,  and site has access night issue as located at USF area and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</si>
  <si>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</si>
  <si>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</si>
  <si>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</si>
  <si>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</si>
  <si>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</si>
  <si>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</si>
  <si>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</si>
  <si>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</si>
  <si>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PCM-20251112-00001736</t>
  </si>
  <si>
    <t>EM Team on the way ETA: 20 Mins</t>
  </si>
  <si>
    <t>PCM-20251112-00000671</t>
  </si>
  <si>
    <t>cells down Due to rectifire issue , Team at site and found two obsolete ZTE rectifier modules not giving proper output voltage and cells flapping, team will submit it to WH for repairing</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</si>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</sst>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2" totalsRowShown="0" headerRowDxfId="31" dataDxfId="30" headerRowBorderDxfId="28" tableBorderDxfId="29">
  <autoFilter ref="A1:L2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310.76082835648413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45973.70925428241</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45973.70925428241</v>
      </c>
      <c r="H4" s="111"/>
      <c r="I4" s="109"/>
      <c r="J4" s="109"/>
      <c r="K4" s="113"/>
      <c r="L4" s="114" t="str">
        <f>IFERROR(VLOOKUP(#REF!,DB!A:I,9,0),"")</f>
        <v/>
      </c>
    </row>
    <row r="5" spans="1:15" ht="15" customHeight="1">
      <c r="A5" s="108"/>
      <c r="B5" s="109" t="str">
        <f>IFERROR(VLOOKUP(D5,DB!A:K,11,0),"")</f>
        <v/>
      </c>
      <c r="C5" s="109"/>
      <c r="D5" s="109"/>
      <c r="E5" s="110"/>
      <c r="F5" s="111"/>
      <c r="G5" s="112">
        <f t="shared" ca="1" si="0"/>
        <v>45973.70925428241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45973.70925428241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45973.70925428241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45973.70925428241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45973.70925428241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45973.70925428241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45973.70925428241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45973.70925428241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45973.70925428241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45973.70925428241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45973.70925428241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45973.70925428241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45973.70925428241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45973.70925428241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45973.70925428241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45973.70925428241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45973.70925428241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45973.70925428241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45973.70925428241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45973.70925428241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45973.70925428241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45973.70925428241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45973.70925428241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45973.70925428241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45973.70925428241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45973.70925428241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45973.70925428241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45973.70925428241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45973.70925428241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45973.70925428241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45973.70925428241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45973.70925428241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45973.70925428241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45973.70925428241</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45973.70925428241</v>
      </c>
      <c r="H39" s="120"/>
      <c r="I39" s="118" t="str">
        <f>IFERROR(VLOOKUP(D39,DB!A:F,6,0),"")</f>
        <v/>
      </c>
      <c r="J39" s="118" t="str">
        <f>IFERROR(VLOOKUP(D39,DB!A:G,7,0),"")</f>
        <v/>
      </c>
      <c r="K39" s="122"/>
      <c r="L39" s="123" t="str">
        <f>IFERROR(VLOOKUP(D39,DB!A:I,9,0),"")</f>
        <v/>
      </c>
    </row>
    <row r="40" spans="1:12" ht="15" customHeight="1">
      <c r="A40" s="157"/>
      <c r="B40" s="158" t="str">
        <f>IFERROR(VLOOKUP(D40,DB!A:K,11,0),"")</f>
        <v/>
      </c>
      <c r="C40" s="158"/>
      <c r="D40" s="158"/>
      <c r="E40" s="159"/>
      <c r="F40" s="154"/>
      <c r="G40" s="160">
        <f ca="1">IFERROR(NOW()-F40,"")</f>
        <v>45973.70925428241</v>
      </c>
      <c r="H40" s="154"/>
      <c r="I40" s="158" t="str">
        <f>IFERROR(VLOOKUP(D40,DB!A:F,6,0),"")</f>
        <v/>
      </c>
      <c r="J40" s="158" t="str">
        <f>IFERROR(VLOOKUP(D40,DB!A:G,7,0),"")</f>
        <v/>
      </c>
      <c r="K40" s="161"/>
      <c r="L40" s="162" t="str">
        <f>IFERROR(VLOOKUP(D40,DB!A:I,9,0),"")</f>
        <v/>
      </c>
    </row>
    <row r="41" spans="1:12" ht="15" customHeight="1">
      <c r="A41" s="157"/>
      <c r="B41" s="158" t="str">
        <f>IFERROR(VLOOKUP(D41,DB!A:K,11,0),"")</f>
        <v/>
      </c>
      <c r="C41" s="158"/>
      <c r="D41" s="158"/>
      <c r="E41" s="159"/>
      <c r="F41" s="154"/>
      <c r="G41" s="160">
        <f ca="1">IFERROR(NOW()-F41,"")</f>
        <v>45973.70925428241</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45973.70925428241</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45973.70925428241</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45973.70925428241</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45973.70925428241</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45973.70925428241</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45973.70925428241</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45973.70925428241</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45973.70925428241</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45973.70925428241</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45973.70925428241</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45973.70925428241</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45973.70925428241</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45973.709254050926</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45973.709254050926</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45973.709254050926</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45973.709254050926</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45973.709254050926</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45973.709254050926</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45973.709254050926</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45973.709254050926</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45973.709254050926</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45973.709254050926</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45973.709254050926</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45973.709254050926</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45973.709254050926</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45973.70925428241</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45973.70925428241</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45973.70925428241</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45973.70925428241</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45973.70925428241</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45973.70925428241</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45973.70925428241</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45973.70925428241</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45973.70925428241</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45973.70925428241</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45973.70925428241</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45973.70925428241</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45973.70925428241</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45973.70925428241</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45973.70925428241</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45973.70925428241</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45973.70925428241</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45973.70925428241</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45973.70925428241</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45973.709254050926</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45973.709254050926</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45973.709254050926</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45973.709254050926</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45973.709254050926</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45973.709254050926</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45973.709254050926</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45973.709254050926</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45973.709254050926</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45973.709254050926</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45973.709254050926</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45973.709254050926</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45973.709254050926</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45973.709254050926</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45973.709254050926</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45973.709254050926</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45973.709254050926</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45973.709254050926</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45973.709254050926</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45973.709254050926</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45973.709254050926</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45973.709254050926</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45973.709254050926</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45973.709254050926</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45973.709254050926</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45973.709254050926</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45973.709254050926</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45973.709254050926</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45973.709254050926</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45973.709254050926</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45973.709254050926</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45973.709254050926</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45973.709254050926</v>
      </c>
      <c r="H118" s="154"/>
      <c r="I118" s="158" t="str">
        <f>IFERROR(VLOOKUP(D118,DB!A:F,6,0),"")</f>
        <v/>
      </c>
      <c r="J118" s="158" t="str">
        <f>IFERROR(VLOOKUP(D118,DB!A:G,7,0),"")</f>
        <v/>
      </c>
      <c r="K118" s="161"/>
      <c r="L118" s="162" t="str">
        <f>IFERROR(VLOOKUP(D118,DB!A:I,9,0),"")</f>
        <v/>
      </c>
    </row>
    <row r="119" spans="1:12" ht="15" customHeight="1">
      <c r="A119" s="157"/>
      <c r="B119" s="158" t="str">
        <f>IFERROR(VLOOKUP(D119,DB!A:K,11,0),"")</f>
        <v/>
      </c>
      <c r="C119" s="158"/>
      <c r="D119" s="158"/>
      <c r="E119" s="159"/>
      <c r="F119" s="154"/>
      <c r="G119" s="160">
        <f ca="1">IFERROR(NOW()-F119,"")</f>
        <v>45973.709254050926</v>
      </c>
      <c r="H119" s="154"/>
      <c r="I119" s="158" t="str">
        <f>IFERROR(VLOOKUP(D119,DB!A:F,6,0),"")</f>
        <v/>
      </c>
      <c r="J119" s="158" t="str">
        <f>IFERROR(VLOOKUP(D119,DB!A:G,7,0),"")</f>
        <v/>
      </c>
      <c r="K119" s="161"/>
      <c r="L119" s="162" t="str">
        <f>IFERROR(VLOOKUP(D119,DB!A:I,9,0),"")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148.70941631944879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70" customFormat="1" ht="31.5" customHeight="1">
      <c r="A4" s="172" t="s">
        <v>39107</v>
      </c>
      <c r="B4" s="61" t="str">
        <f>IFERROR(VLOOKUP(D4,DB!A:K,11,0),"")</f>
        <v>R2</v>
      </c>
      <c r="C4" s="61">
        <v>2</v>
      </c>
      <c r="D4" s="61" t="s">
        <v>8511</v>
      </c>
      <c r="E4" s="85" t="s">
        <v>39021</v>
      </c>
      <c r="F4" s="74">
        <v>45973.594074074077</v>
      </c>
      <c r="G4" s="75">
        <f ca="1">IFERROR(NOW()-F4,"-")</f>
        <v>0.11517986110993661</v>
      </c>
      <c r="H4" s="74">
        <v>45973.585740740738</v>
      </c>
      <c r="I4" s="61" t="str">
        <f>IFERROR(VLOOKUP(D4,DB!A:F,6,0),"")</f>
        <v>SCECO</v>
      </c>
      <c r="J4" s="61" t="str">
        <f>IFERROR(VLOOKUP(D4,DB!A:G,7,0),"")</f>
        <v>Vandalized</v>
      </c>
      <c r="K4" s="86"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71"/>
    </row>
    <row r="5" spans="1:88" ht="31.5" customHeight="1">
      <c r="A5" s="102"/>
      <c r="B5" s="18" t="str">
        <f>IFERROR(VLOOKUP(D5,DB!A:K,11,0),"")</f>
        <v/>
      </c>
      <c r="C5" s="18"/>
      <c r="D5" s="18"/>
      <c r="E5" s="103"/>
      <c r="F5" s="104"/>
      <c r="G5" s="105">
        <f t="shared" ref="G5:G6" ca="1" si="1">IFERROR(NOW()-F5,"-")</f>
        <v>45973.70925428241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45973.70925428241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13" ca="1" si="2">IFERROR(NOW()-F7,"-")</f>
        <v>45973.70925428241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45973.70925428241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45973.70925428241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45973.70925428241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45973.70925428241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45973.70925428241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t="shared" ca="1" si="2"/>
        <v>45973.70925428241</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65" t="str">
        <f>IFERROR(VLOOKUP(D14,DB!A:K,11,0),"")</f>
        <v/>
      </c>
      <c r="C14" s="18"/>
      <c r="D14" s="18"/>
      <c r="E14" s="103"/>
      <c r="F14" s="104"/>
      <c r="G14" s="105">
        <f ca="1">IFERROR(NOW()-F14,"-")</f>
        <v>45973.709254050926</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45973.709254050926</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45973.709254050926</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45973.709254050926</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45973.709254050926</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45973.709254050926</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ca="1">IFERROR(NOW()-F20,"-")</f>
        <v>45973.709254050926</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5" t="str">
        <f>IFERROR(VLOOKUP(D21,DB!A:K,11,0),"")</f>
        <v/>
      </c>
      <c r="C21" s="18"/>
      <c r="D21" s="18"/>
      <c r="E21" s="103"/>
      <c r="F21" s="104"/>
      <c r="G21" s="105">
        <f ca="1">IFERROR(NOW()-F21,"-")</f>
        <v>45973.709254050926</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s="164" customFormat="1" ht="31.5" customHeight="1">
      <c r="A22" s="102"/>
      <c r="B22" s="165" t="str">
        <f>IFERROR(VLOOKUP(D22,DB!A:K,11,0),"")</f>
        <v/>
      </c>
      <c r="C22" s="18"/>
      <c r="D22" s="18"/>
      <c r="E22" s="103"/>
      <c r="F22" s="104"/>
      <c r="G22" s="105">
        <f ca="1">IFERROR(NOW()-F22,"-")</f>
        <v>45973.709254050926</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45973.709254050926</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ca="1">IFERROR(NOW()-F24,"-")</f>
        <v>45973.709254050926</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65" t="str">
        <f>IFERROR(VLOOKUP(D25,DB!A:K,11,0),"")</f>
        <v/>
      </c>
      <c r="C25" s="18"/>
      <c r="D25" s="18"/>
      <c r="E25" s="103"/>
      <c r="F25" s="104"/>
      <c r="G25" s="105">
        <f ca="1">IFERROR(NOW()-F25,"-")</f>
        <v>45973.709254050926</v>
      </c>
      <c r="H25" s="104"/>
      <c r="I25" s="165" t="str">
        <f>IFERROR(VLOOKUP(D25,DB!A:F,6,0),"")</f>
        <v/>
      </c>
      <c r="J25" s="165" t="str">
        <f>IFERROR(VLOOKUP(D25,DB!A:G,7,0),"")</f>
        <v/>
      </c>
      <c r="K25" s="19"/>
      <c r="L25" s="16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66" t="str">
        <f>IFERROR(VLOOKUP(D26,DB!A:K,11,0),"")</f>
        <v/>
      </c>
      <c r="C26" s="128"/>
      <c r="D26" s="128"/>
      <c r="E26" s="129"/>
      <c r="F26" s="130"/>
      <c r="G26" s="131">
        <f ca="1">IFERROR(NOW()-F26,"-")</f>
        <v>45973.709254050926</v>
      </c>
      <c r="H26" s="130"/>
      <c r="I26" s="166" t="str">
        <f>IFERROR(VLOOKUP(D26,DB!A:F,6,0),"")</f>
        <v/>
      </c>
      <c r="J26" s="166" t="str">
        <f>IFERROR(VLOOKUP(D26,DB!A:G,7,0),"")</f>
        <v/>
      </c>
      <c r="K26" s="132"/>
      <c r="L26" s="166"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row r="27" spans="1:88" ht="31.5" customHeight="1">
      <c r="A27" s="102"/>
      <c r="B27" s="165" t="str">
        <f>IFERROR(VLOOKUP(D27,DB!A:K,11,0),"")</f>
        <v/>
      </c>
      <c r="C27" s="18"/>
      <c r="D27" s="18"/>
      <c r="E27" s="103"/>
      <c r="F27" s="104"/>
      <c r="G27" s="105">
        <f ca="1">IFERROR(NOW()-F27,"-")</f>
        <v>45973.709254050926</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45973.709254050926</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45973.709254050926</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45973.709254050926</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45973.709254050926</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45973.709254050926</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45973.709254050926</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45973.709254050926</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45973.709254050926</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45973.709254050926</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45973.709254050926</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45973.709254050926</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45973.709254050926</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45973.709254050926</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45973.709254050926</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45973.709254050926</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45973.709254050926</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45973.709254050926</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45973.709254050926</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45973.709254050926</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45973.709254050926</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45973.709254050926</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45973.709254050926</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45973.709254050926</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45973.709254050926</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45973.709254050926</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45973.709254050926</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45973.709254050926</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45973.709254050926</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45973.709254050926</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45973.709254050926</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45973.709254050926</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45973.709254050926</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45973.709254050926</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ca="1">IFERROR(NOW()-F61,"-")</f>
        <v>45973.709254050926</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65" t="str">
        <f>IFERROR(VLOOKUP(D62,DB!A:K,11,0),"")</f>
        <v/>
      </c>
      <c r="C62" s="18"/>
      <c r="D62" s="18"/>
      <c r="E62" s="103"/>
      <c r="F62" s="104"/>
      <c r="G62" s="105">
        <f ca="1">IFERROR(NOW()-F62,"-")</f>
        <v>45973.709254050926</v>
      </c>
      <c r="H62" s="104"/>
      <c r="I62" s="165" t="str">
        <f>IFERROR(VLOOKUP(D62,DB!A:F,6,0),"")</f>
        <v/>
      </c>
      <c r="J62" s="165" t="str">
        <f>IFERROR(VLOOKUP(D62,DB!A:G,7,0),"")</f>
        <v/>
      </c>
      <c r="K62" s="19"/>
      <c r="L62" s="165"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66" t="str">
        <f>IFERROR(VLOOKUP(D63,DB!A:K,11,0),"")</f>
        <v/>
      </c>
      <c r="C63" s="128"/>
      <c r="D63" s="128"/>
      <c r="E63" s="129"/>
      <c r="F63" s="130"/>
      <c r="G63" s="131">
        <f ca="1">IFERROR(NOW()-F63,"-")</f>
        <v>45973.709254050926</v>
      </c>
      <c r="H63" s="130"/>
      <c r="I63" s="166" t="str">
        <f>IFERROR(VLOOKUP(D63,DB!A:F,6,0),"")</f>
        <v/>
      </c>
      <c r="J63" s="166" t="str">
        <f>IFERROR(VLOOKUP(D63,DB!A:G,7,0),"")</f>
        <v/>
      </c>
      <c r="K63" s="132"/>
      <c r="L63" s="166"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45973.70925428241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45973.70925428241</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45973.70925428241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45973.70925428241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45973.70925428241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45973.70925428241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45973.70925428241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45973.70925428241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45973.70925428241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45973.70925428241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45973.70925428241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45973.70925428241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45973.70925428241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45973.70925428241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45973.70925428241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45973.70925428241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45973.70925428241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45973.70925428241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45973.70925428241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45973.70925428241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45973.70925428241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45973.70925428241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45973.70925428241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45973.70925428241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45973.70925428241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45973.70925428241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45973.70925428241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45973.70925428241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45973.70925428241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45973.70925428241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45973.70925428241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45973.70925428241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45973.70925428241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45973.70925428241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45973.70925428241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45973.70925428241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45973.70925428241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45973.70925428241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45973.70925428241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45973.70925428241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45973.70925428241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45973.70925428241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45973.70925428241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45973.70925428241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45973.70925428241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45973.70925428241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45973.70925428241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45973.70925428241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45973.70925428241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45973.70925428241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45973.70925428241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45973.70925428241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45973.70925428241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45973.70925428241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45973.70925428241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45973.70925428241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45973.70925428241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45973.70925428241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45973.70925428241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45973.70925428241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45973.70925428241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45973.70925428241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45973.70925428241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45973.70925428241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45973.70925428241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45973.70925428241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45973.70925428241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45973.70925428241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45973.70925428241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45973.70925428241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45973.70925428241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45973.70925428241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45973.70925428241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45973.70925428241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45973.70925428241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45973.70925428241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45973.70925428241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45973.70925428241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45973.70925428241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45973.70925428241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45973.70925428241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45973.70925428241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45973.70925428241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45973.70925428241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45973.70925428241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45973.70925428241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45973.70925428241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45973.70925428241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45973.70925428241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45973.70925428241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45973.70925428241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45973.70925428241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45973.70925428241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45973.70925428241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45973.70925428241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45973.70925428241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45973.70925428241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45973.70925428241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45973.70925428241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45973.70925428241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45973.70925428241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45973.70925428241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45973.70925428241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45973.70925428241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45973.70925428241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45973.70925428241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45973.70925428241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45973.70925428241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45973.70925428241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45973.70925428241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45973.70925428241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45973.70925428241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45973.70925428241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45973.70925428241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45973.70925428241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45973.70925428241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45973.70925428241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45973.70925428241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45973.70925428241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45973.70925428241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45973.70925428241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45973.70925428241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45973.70925428241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45973.70925428241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45973.70925428241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45973.70925428241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45973.70925428241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45973.70925428241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45973.70925428241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45973.70925428241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45973.70925428241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45973.70925428241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45973.70925428241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45973.70925428241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45973.70925428241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45973.70925428241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45973.70925428241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45973.70925428241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45973.70925428241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45973.70925428241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45973.70925428241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45973.70925428241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45973.70925428241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45973.70925428241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45973.70925428241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45973.70925428241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45973.70925428241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45973.70925428241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45973.70925428241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45973.70925428241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45973.70925428241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45973.70925428241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45973.70925428241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45973.70925428241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45973.70925428241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45973.70925428241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45973.70925428241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45973.70925428241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45973.70925428241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45973.70925428241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45973.70925428241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45973.70925428241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45973.70925428241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45973.70925428241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45973.70925428241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45973.70925428241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45973.70925428241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45973.70925428241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45973.70925428241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45973.70925428241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45973.70925428241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45973.70925428241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45973.70925428241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45973.70925428241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45973.70925428241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45973.70925428241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45973.70925428241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45973.70925428241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45973.70925428241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45973.70925428241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45973.70925428241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45973.70925428241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45973.70925428241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45973.70925428241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45973.70925428241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45973.70925428241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45973.70925428241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45973.70925428241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45973.70925428241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45973.70925428241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45973.70925428241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45973.70925428241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45973.70925428241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45973.70925428241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45973.70925428241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45973.70925428241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45973.70925428241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45973.70925428241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45973.70925428241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45973.70925428241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45973.70925428241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45973.70925428241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45973.70925428241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45973.70925428241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45973.70925428241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45973.70925428241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45973.70925428241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45973.70925428241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45973.70925428241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45973.70925428241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45973.70925428241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45973.70925428241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45973.70925428241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45973.70925428241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45973.70925428241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45973.70925428241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45973.70925428241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45973.70925428241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45973.70925428241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45973.70925428241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45973.70925428241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45973.70925428241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45973.70925428241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45973.70925428241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45973.70925428241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45973.70925428241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45973.70925428241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45973.70925428241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45973.70925428241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45973.70925428241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45973.70925428241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45973.70925428241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45973.70925428241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45973.70925428241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45973.70925428241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45973.70925428241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45973.70925428241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45973.70925428241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45973.70925428241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45973.70925428241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45973.70925428241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45973.70925428241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45973.70925428241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45973.70925428241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45973.70925428241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45973.70925428241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45973.70925428241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45973.70925428241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45973.70925428241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45973.70925428241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45973.70925428241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45973.70925428241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45973.70925428241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45973.70925428241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45973.70925428241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45973.70925428241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45973.70925428241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45973.70925428241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45973.70925428241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45973.70925428241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45973.70925428241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45973.70925428241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45973.70925428241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45973.70925428241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45973.70925428241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45973.70925428241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45973.70925428241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45973.70925428241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45973.70925428241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45973.70925428241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45973.70925428241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45973.70925428241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45973.70925428241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45973.70925428241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45973.70925428241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45973.70925428241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45973.70925428241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45973.70925428241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45973.70925428241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45973.70925428241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45973.70925428241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45973.70925428241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45973.70925428241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45973.70925428241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45973.70925428241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45973.70925428241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45973.70925428241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45973.70925428241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45973.70925428241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45973.70925428241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45973.70925428241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45973.70925428241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45973.70925428241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45973.70925428241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45973.70925428241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45973.70925428241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45973.70925428241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45973.70925428241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45973.70925428241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45973.70925428241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45973.70925428241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45973.70925428241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45973.70925428241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45973.70925428241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45973.70925428241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45973.70925428241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45973.70925428241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45973.70925428241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45973.70925428241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45973.70925428241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45973.70925428241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45973.70925428241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45973.70925428241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45973.70925428241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45973.70925428241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45973.70925428241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45973.70925428241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45973.70925428241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45973.70925428241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45973.70925428241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45973.70925428241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45973.70925428241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45973.70925428241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45973.70925428241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45973.70925428241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45973.70925428241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45973.70925428241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45973.70925428241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45973.70925428241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45973.70925428241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45973.70925428241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45973.70925428241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45973.70925428241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45973.70925428241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45973.70925428241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45973.70925428241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45973.70925428241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45973.70925428241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45973.70925428241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45973.70925428241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45973.70925428241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45973.70925428241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45973.70925428241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45973.70925428241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45973.70925428241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45973.70925428241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45973.70925428241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45973.70925428241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45973.70925428241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45973.70925428241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45973.70925428241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45973.70925428241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45973.70925428241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45973.70925428241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45973.70925428241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45973.70925428241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45973.70925428241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45973.70925428241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45973.70925428241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45973.70925428241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45973.70925428241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45973.70925428241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45973.70925428241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45973.70925428241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45973.70925428241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45973.70925428241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45973.70925428241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45973.70925428241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45973.70925428241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45973.70925428241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45973.70925428241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45973.70925428241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45973.70925428241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45973.70925428241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45973.70925428241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45973.70925428241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45973.70925428241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45973.70925428241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45973.70925428241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45973.70925428241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45973.70925428241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45973.70925428241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45973.70925428241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45973.70925428241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45973.70925428241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45973.70925428241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45973.70925428241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45973.70925428241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45973.70925428241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45973.70925428241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45973.70925428241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45973.70925428241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45973.70925428241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45973.70925428241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45973.70925428241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45973.70925428241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45973.70925428241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45973.70925428241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45973.70925428241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45973.70925428241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45973.70925428241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45973.70925428241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45973.70925428241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45973.70925428241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45973.70925428241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45973.70925428241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45973.70925428241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45973.70925428241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45973.70925428241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45973.70925428241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45973.70925428241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45973.70925428241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45973.70925428241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45973.70925428241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45973.70925428241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45973.70925428241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45973.70925428241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45973.70925428241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45973.70925428241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45973.70925428241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45973.70925428241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45973.70925428241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45973.70925428241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45973.70925428241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45973.70925428241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45973.70925428241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45973.70925428241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45973.70925428241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45973.70925428241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45973.70925428241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45973.70925428241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45973.70925428241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45973.70925428241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45973.70925428241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45973.70925428241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45973.70925428241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45973.70925428241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45973.70925428241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45973.70925428241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45973.70925428241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45973.70925428241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45973.70925428241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45973.70925428241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45973.70925428241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45973.70925428241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45973.70925428241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45973.70925428241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45973.70925428241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45973.70925428241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45973.70925428241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45973.70925428241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45973.70925428241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45973.70925428241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45973.70925428241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45973.70925428241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45973.70925428241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45973.70925428241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45973.70925428241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45973.70925428241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45973.70925428241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45973.70925428241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45973.70925428241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45973.70925428241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45973.70925428241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45973.70925428241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45973.70925428241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45973.70925428241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45973.70925428241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45973.70925428241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45973.70925428241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45973.70925428241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45973.70925428241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45973.70925428241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45973.70925428241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45973.70925428241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45973.70925428241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45973.70925428241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45973.70925428241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45973.70925428241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45973.70925428241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45973.70925428241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45973.70925428241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45973.70925428241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45973.70925428241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45973.70925428241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45973.70925428241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45973.70925428241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45973.70925428241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45973.70925428241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45973.70925428241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45973.70925428241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45973.70925428241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45973.70925428241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45973.70925428241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45973.70925428241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45973.70925428241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45973.70925428241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45973.70925428241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45973.70925428241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45973.70925428241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45973.70925428241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45973.70925428241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45973.70925428241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45973.70925428241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45973.70925428241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45973.70925428241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45973.70925428241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45973.70925428241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45973.70925428241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45973.70925428241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45973.70925428241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45973.70925428241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45973.70925428241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45973.70925428241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45973.70925428241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45973.70925428241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45973.70925428241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45973.70925428241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45973.70925428241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45973.70925428241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45973.70925428241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45973.70925428241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45973.70925428241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45973.70925428241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45973.70925428241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45973.70925428241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45973.70925428241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45973.70925428241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45973.70925428241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45973.70925428241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45973.70925428241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45973.70925428241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45973.70925428241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45973.70925428241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45973.70925428241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45973.70925428241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45973.70925428241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45973.70925428241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45973.70925428241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45973.70925428241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45973.70925428241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45973.70925428241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45973.70925428241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45973.70925428241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45973.70925428241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45973.70925428241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45973.70925428241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45973.70925428241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45973.70925428241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45973.70925428241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45973.70925428241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45973.70925428241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45973.70925428241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45973.70925428241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45973.70925428241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45973.70925428241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45973.70925428241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45973.70925428241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45973.70925428241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45973.70925428241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45973.70925428241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45973.70925428241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45973.70925428241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45973.70925428241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45973.70925428241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45973.70925428241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45973.70925428241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45973.70925428241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45973.70925428241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45973.70925428241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45973.70925428241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45973.70925428241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45973.70925428241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45973.70925428241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45973.70925428241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45973.70925428241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45973.70925428241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45973.70925428241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45973.70925428241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45973.70925428241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45973.70925428241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45973.70925428241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45973.70925428241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45973.70925428241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45973.70925428241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45973.70925428241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45973.70925428241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45973.70925428241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45973.70925428241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45973.70925428241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45973.70925428241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45973.70925428241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45973.70925428241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45973.70925428241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45973.70925428241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45973.70925428241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45973.70925428241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45973.70925428241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45973.70925428241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45973.70925428241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45973.70925428241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45973.70925428241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45973.70925428241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45973.70925428241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45973.70925428241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45973.70925428241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45973.70925428241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45973.70925428241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45973.70925428241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45973.70925428241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45973.70925428241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45973.70925428241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45973.70925428241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45973.70925428241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45973.70925428241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45973.70925428241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45973.70925428241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45973.70925428241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45973.70925428241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45973.70925428241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45973.70925428241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45973.70925428241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45973.70925428241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45973.70925428241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45973.70925428241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45973.70925428241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45973.70925428241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45973.70925428241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45973.70925428241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45973.70925428241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45973.70925428241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45973.70925428241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45973.70925428241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45973.70925428241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45973.70925428241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45973.70925428241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45973.70925428241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45973.70925428241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45973.70925428241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45973.70925428241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45973.70925428241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45973.70925428241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45973.70925428241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45973.70925428241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45973.70925428241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45973.70925428241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45973.70925428241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45973.70925428241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45973.70925428241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45973.70925428241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45973.70925428241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45973.70925428241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45973.70925428241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45973.70925428241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45973.70925428241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45973.70925428241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45973.70925428241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45973.70925428241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45973.70925428241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45973.70925428241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45973.70925428241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45973.70925428241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45973.70925428241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45973.70925428241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45973.70925428241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45973.70925428241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45973.70925428241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45973.70925428241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45973.70925428241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45973.70925428241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45973.70925428241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45973.70925428241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45973.70925428241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45973.70925428241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45973.70925428241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45973.70925428241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45973.70925428241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45973.70925428241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45973.70925428241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45973.70925428241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45973.70925428241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45973.70925428241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45973.70925428241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45973.70925428241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45973.70925428241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45973.70925428241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45973.70925428241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45973.70925428241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45973.70925428241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45973.70925428241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45973.70925428241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45973.70925428241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45973.70925428241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45973.70925428241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45973.70925428241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45973.70925428241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45973.70925428241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45973.70925428241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45973.70925428241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45973.70925428241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45973.70925428241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45973.70925428241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45973.70925428241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45973.70925428241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45973.70925428241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45973.70925428241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45973.70925428241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45973.70925428241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45973.70925428241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45973.70925428241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45973.70925428241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45973.70925428241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45973.70925428241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45973.70925428241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45973.70925428241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45973.70925428241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45973.70925428241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45973.70925428241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45973.70925428241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45973.70925428241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45973.70925428241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45973.70925428241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45973.70925428241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45973.70925428241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45973.70925428241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45973.70925428241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45973.70925428241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45973.70925428241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45973.70925428241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45973.70925428241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45973.70925428241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45973.70925428241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45973.70925428241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45973.70925428241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45973.70925428241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45973.70925428241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45973.70925428241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45973.70925428241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45973.70925428241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45973.70925428241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45973.70925428241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45973.70925428241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45973.70925428241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45973.70925428241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45973.70925428241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45973.70925428241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45973.70925428241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45973.70925428241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45973.70925428241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45973.70925428241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45973.70925428241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45973.70925428241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45973.70925428241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45973.70925428241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45973.70925428241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45973.70925428241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45973.70925428241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45973.70925428241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45973.70925428241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45973.70925428241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45973.70925428241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45973.70925428241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45973.70925428241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45973.70925428241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45973.70925428241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45973.70925428241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45973.70925428241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45973.70925428241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45973.70925428241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45973.70925428241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45973.70925428241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45973.70925428241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45973.70925428241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45973.70925428241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45973.70925428241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45973.70925428241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45973.70925428241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45973.70925428241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45973.70925428241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45973.70925428241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45973.70925428241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45973.70925428241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45973.70925428241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45973.70925428241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45973.70925428241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45973.70925428241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45973.70925428241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45973.70925428241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45973.70925428241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45973.70925428241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45973.70925428241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45973.70925428241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45973.70925428241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45973.70925428241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45973.70925428241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45973.70925428241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45973.70925428241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45973.70925428241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45973.70925428241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45973.70925428241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45973.70925428241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45973.70925428241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45973.70925428241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45973.70925428241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45973.70925428241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45973.70925428241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45973.70925428241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45973.70925428241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45973.70925428241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45973.70925428241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45973.70925428241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45973.70925428241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45973.70925428241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45973.70925428241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45973.70925428241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45973.70925428241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45973.70925428241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45973.70925428241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45973.70925428241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45973.70925428241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45973.70925428241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45973.70925428241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45973.70925428241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45973.70925428241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45973.70925428241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45973.70925428241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45973.70925428241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45973.70925428241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45973.70925428241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45973.70925428241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45973.70925428241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45973.70925428241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45973.70925428241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45973.70925428241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45973.70925428241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45973.70925428241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45973.70925428241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45973.70925428241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45973.70925428241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45973.70925428241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45973.70925428241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45973.70925428241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45973.70925428241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45973.70925428241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45973.70925428241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45973.70925428241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45973.70925428241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45973.70925428241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45973.70925428241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45973.70925428241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45973.70925428241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45973.70925428241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45973.70925428241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45973.70925428241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45973.70925428241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45973.70925428241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45973.70925428241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45973.70925428241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45973.70925428241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45973.70925428241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45973.70925428241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45973.70925428241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45973.70925428241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45973.70925428241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45973.70925428241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45973.70925428241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45973.70925428241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45973.70925428241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45973.70925428241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45973.70925428241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45973.70925428241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45973.70925428241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45973.70925428241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45973.70925428241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45973.70925428241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45973.70925428241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45973.70925428241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45973.70925428241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45973.70925428241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45973.70925428241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45973.70925428241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45973.70925428241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45973.70925428241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45973.70925428241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45973.70925428241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45973.70925428241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45973.70925428241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45973.70925428241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45973.70925428241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45973.70925428241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45973.70925428241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45973.70925428241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45973.70925428241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45973.70925428241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45973.70925428241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45973.70925428241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45973.70925428241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45973.70925428241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45973.70925428241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45973.70925428241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45973.70925428241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45973.70925428241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45973.70925428241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45973.70925428241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45973.70925428241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45973.70925428241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45973.70925428241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45973.70925428241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45973.70925428241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45973.70925428241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45973.70925428241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45973.70925428241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45973.70925428241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45973.70925428241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45973.70925428241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45973.70925428241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45973.70925428241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45973.70925428241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45973.70925428241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45973.70925428241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45973.70925428241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45973.70925428241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45973.70925428241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45973.70925428241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45973.70925428241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45973.70925428241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45973.70925428241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45973.70925428241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45973.70925428241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45973.70925428241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45973.70925428241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45973.70925428241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45973.70925428241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45973.70925428241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45973.70925428241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45973.70925428241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45973.70925428241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45973.70925428241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45973.70925428241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45973.70925428241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45973.70925428241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45973.70925428241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45973.70925428241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45973.70925428241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45973.70925428241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45973.70925428241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45973.70925428241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45973.70925428241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45973.70925428241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45973.70925428241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45973.70925428241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45973.70925428241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45973.70925428241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45973.70925428241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45973.70925428241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45973.70925428241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45973.70925428241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45973.70925428241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45973.70925428241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45973.70925428241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45973.70925428241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45973.70925428241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45973.70925428241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45973.70925428241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45973.70925428241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45973.70925428241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45973.70925428241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45973.70925428241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45973.70925428241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45973.70925428241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45973.70925428241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45973.70925428241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45973.70925428241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45973.70925428241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45973.70925428241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45973.70925428241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45973.70925428241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45973.70925428241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45973.70925428241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45973.70925428241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45973.70925428241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45973.70925428241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45973.70925428241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45973.70925428241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45973.70925428241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45973.70925428241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45973.70925428241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45973.70925428241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45973.70925428241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45973.70925428241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45973.70925428241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45973.70925428241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45973.70925428241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45973.70925428241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45973.70925428241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45973.70925428241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45973.70925428241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45973.70925428241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45973.70925428241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45973.70925428241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45973.70925428241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45973.70925428241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45973.70925428241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45973.70925428241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45973.70925428241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45973.70925428241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45973.70925428241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45973.70925428241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45973.70925428241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45973.70925428241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45973.70925428241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45973.70925428241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45973.70925428241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45973.70925428241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45973.70925428241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45973.70925428241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45973.70925428241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45973.70925428241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45973.70925428241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45973.70925428241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45973.70925428241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45973.70925428241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45973.70925428241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45973.70925428241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45973.70925428241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45973.70925428241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45973.70925428241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45973.70925428241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45973.70925428241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45973.70925428241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45973.70925428241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45973.70925428241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45973.70925428241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45973.70925428241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45973.70925428241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45973.70925428241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45973.70925428241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45973.70925428241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45973.70925428241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45973.70925428241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45973.70925428241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45973.70925428241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45973.70925428241</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270.22853668981406</v>
      </c>
      <c r="H2" s="96">
        <v>45703.474768518521</v>
      </c>
      <c r="I2" s="96" t="str">
        <f>IFERROR(VLOOKUP(D2,DB!A:F,6,0),"")</f>
        <v>SCECO</v>
      </c>
      <c r="J2" s="96" t="str">
        <f>IFERROR(VLOOKUP(D2,DB!A:G,7,0),"")</f>
        <v>Dead</v>
      </c>
      <c r="K2" s="98" t="s">
        <v>39110</v>
      </c>
      <c r="L2" s="92" t="str">
        <f>IFERROR(VLOOKUP(D2,DB!A:I,9,0),"")</f>
        <v>Latis</v>
      </c>
    </row>
    <row r="3" spans="1:16" ht="30.75" customHeight="1">
      <c r="A3" s="135" t="s">
        <v>39023</v>
      </c>
      <c r="B3" s="135" t="str">
        <f>IFERROR(VLOOKUP(D3,DB!A:K,11,0),"")</f>
        <v>R4</v>
      </c>
      <c r="C3" s="94">
        <v>1</v>
      </c>
      <c r="D3" s="92" t="s">
        <v>35056</v>
      </c>
      <c r="E3" s="95" t="s">
        <v>39021</v>
      </c>
      <c r="F3" s="96"/>
      <c r="G3" s="97">
        <f ca="1">IFERROR(NOW()-F3,"")</f>
        <v>45973.70925428241</v>
      </c>
      <c r="H3" s="96">
        <v>45973.676261574074</v>
      </c>
      <c r="I3" s="135" t="str">
        <f>IFERROR(VLOOKUP(D3,DB!A:F,6,0),"")</f>
        <v>SCECO</v>
      </c>
      <c r="J3" s="135" t="str">
        <f>IFERROR(VLOOKUP(D3,DB!A:G,7,0),"")</f>
        <v>Good</v>
      </c>
      <c r="K3" s="98" t="s">
        <v>39111</v>
      </c>
      <c r="L3" s="92" t="str">
        <f>IFERROR(VLOOKUP(D3,DB!A:I,9,0),"")</f>
        <v>Latis</v>
      </c>
    </row>
    <row r="4" spans="1:16" ht="15" customHeight="1">
      <c r="A4" s="135"/>
      <c r="B4" s="135" t="str">
        <f>IFERROR(VLOOKUP(D4,DB!A:K,11,0),"")</f>
        <v/>
      </c>
      <c r="C4" s="94"/>
      <c r="D4" s="92"/>
      <c r="E4" s="95"/>
      <c r="F4" s="96"/>
      <c r="G4" s="97">
        <f ca="1">IFERROR(NOW()-F4,"")</f>
        <v>45973.70925428241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45973.70925428241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45973.70925428241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45973.70925428241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45973.70925428241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45973.70925428241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45973.70925428241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45973.70925428241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45973.70925428241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45973.70925428241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45973.70925428241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45973.70925428241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45973.70925428241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45973.70925428241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45973.70925428241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45973.70925428241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45973.70925428241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45973.70925428241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45973.70925428241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45973.70925428241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45973.70925428241</v>
      </c>
      <c r="H24" s="96"/>
      <c r="I24" s="135" t="str">
        <f>IFERROR(VLOOKUP(D24,DB!A:F,6,0),"")</f>
        <v/>
      </c>
      <c r="J24" s="135" t="str">
        <f>IFERROR(VLOOKUP(D24,DB!A:G,7,0),"")</f>
        <v/>
      </c>
      <c r="K24" s="98"/>
      <c r="L24" s="92" t="str">
        <f>IFERROR(VLOOKUP(D24,DB!A:I,9,0),"")</f>
        <v/>
      </c>
    </row>
    <row r="25" spans="1:12" ht="15" customHeight="1">
      <c r="A25" s="149"/>
      <c r="B25" s="149" t="str">
        <f>IFERROR(VLOOKUP(D25,DB!A:K,11,0),"")</f>
        <v/>
      </c>
      <c r="C25" s="150"/>
      <c r="D25" s="151"/>
      <c r="E25" s="95"/>
      <c r="F25" s="152"/>
      <c r="G25" s="97">
        <f ca="1">IFERROR(NOW()-F25,"")</f>
        <v>45973.70925428241</v>
      </c>
      <c r="H25" s="152"/>
      <c r="I25" s="149" t="str">
        <f>IFERROR(VLOOKUP(D25,DB!A:F,6,0),"")</f>
        <v/>
      </c>
      <c r="J25" s="149" t="str">
        <f>IFERROR(VLOOKUP(D25,DB!A:G,7,0),"")</f>
        <v/>
      </c>
      <c r="K25" s="153"/>
      <c r="L25" s="151" t="str">
        <f>IFERROR(VLOOKUP(D25,DB!A:I,9,0),"")</f>
        <v/>
      </c>
    </row>
    <row r="26" spans="1:12" ht="15" customHeight="1">
      <c r="A26" s="149"/>
      <c r="B26" s="149" t="str">
        <f>IFERROR(VLOOKUP(D26,DB!A:K,11,0),"")</f>
        <v/>
      </c>
      <c r="C26" s="150"/>
      <c r="D26" s="151"/>
      <c r="E26" s="95"/>
      <c r="F26" s="152"/>
      <c r="G26" s="97">
        <f ca="1">IFERROR(NOW()-F26,"")</f>
        <v>45973.70925428241</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45973.70925428241</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45973.70925428241</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45973.70925428241</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45973.70925428241</v>
      </c>
      <c r="H30" s="152"/>
      <c r="I30" s="149" t="str">
        <f>IFERROR(VLOOKUP(D30,DB!A:F,6,0),"")</f>
        <v/>
      </c>
      <c r="J30" s="149" t="str">
        <f>IFERROR(VLOOKUP(D30,DB!A:G,7,0),"")</f>
        <v/>
      </c>
      <c r="K30" s="153"/>
      <c r="L30" s="151" t="str">
        <f>IFERROR(VLOOKUP(D30,DB!A:I,9,0),"")</f>
        <v/>
      </c>
    </row>
    <row r="31" spans="1:12" ht="15" customHeight="1">
      <c r="A31" s="149"/>
      <c r="B31" s="149" t="str">
        <f>IFERROR(VLOOKUP(D31,DB!A:K,11,0),"")</f>
        <v/>
      </c>
      <c r="C31" s="150"/>
      <c r="D31" s="151"/>
      <c r="E31" s="95"/>
      <c r="F31" s="152"/>
      <c r="G31" s="97">
        <f ca="1">IFERROR(NOW()-F31,"")</f>
        <v>45973.70925428241</v>
      </c>
      <c r="H31" s="152"/>
      <c r="I31" s="149" t="str">
        <f>IFERROR(VLOOKUP(D31,DB!A:F,6,0),"")</f>
        <v/>
      </c>
      <c r="J31" s="149" t="str">
        <f>IFERROR(VLOOKUP(D31,DB!A:G,7,0),"")</f>
        <v/>
      </c>
      <c r="K31" s="153"/>
      <c r="L31" s="151" t="str">
        <f>IFERROR(VLOOKUP(D31,DB!A:I,9,0),"")</f>
        <v/>
      </c>
    </row>
    <row r="32" spans="1:12" ht="15" customHeight="1">
      <c r="A32" s="149"/>
      <c r="B32" s="167" t="str">
        <f>IFERROR(VLOOKUP(D32,DB!A:K,11,0),"")</f>
        <v/>
      </c>
      <c r="C32" s="150"/>
      <c r="D32" s="151"/>
      <c r="E32" s="95"/>
      <c r="F32" s="152"/>
      <c r="G32" s="168">
        <f t="shared" ref="G32:G35" ca="1" si="1">IFERROR(NOW()-F32,"")</f>
        <v>45973.709253935187</v>
      </c>
      <c r="H32" s="152"/>
      <c r="I32" s="167" t="str">
        <f>IFERROR(VLOOKUP(D32,DB!A:F,6,0),"")</f>
        <v/>
      </c>
      <c r="J32" s="167" t="str">
        <f>IFERROR(VLOOKUP(D32,DB!A:G,7,0),"")</f>
        <v/>
      </c>
      <c r="K32" s="153"/>
      <c r="L32" s="169" t="str">
        <f>IFERROR(VLOOKUP(D32,DB!A:I,9,0),"")</f>
        <v/>
      </c>
    </row>
    <row r="33" spans="1:12" ht="15" customHeight="1">
      <c r="A33" s="149"/>
      <c r="B33" s="167" t="str">
        <f>IFERROR(VLOOKUP(D33,DB!A:K,11,0),"")</f>
        <v/>
      </c>
      <c r="C33" s="150"/>
      <c r="D33" s="151"/>
      <c r="E33" s="95"/>
      <c r="F33" s="152"/>
      <c r="G33" s="168">
        <f t="shared" ca="1" si="1"/>
        <v>45973.709253935187</v>
      </c>
      <c r="H33" s="152"/>
      <c r="I33" s="167" t="str">
        <f>IFERROR(VLOOKUP(D33,DB!A:F,6,0),"")</f>
        <v/>
      </c>
      <c r="J33" s="167" t="str">
        <f>IFERROR(VLOOKUP(D33,DB!A:G,7,0),"")</f>
        <v/>
      </c>
      <c r="K33" s="153"/>
      <c r="L33" s="169" t="str">
        <f>IFERROR(VLOOKUP(D33,DB!A:I,9,0),"")</f>
        <v/>
      </c>
    </row>
    <row r="34" spans="1:12" ht="15" customHeight="1">
      <c r="A34" s="149"/>
      <c r="B34" s="167" t="str">
        <f>IFERROR(VLOOKUP(D34,DB!A:K,11,0),"")</f>
        <v/>
      </c>
      <c r="C34" s="150"/>
      <c r="D34" s="151"/>
      <c r="E34" s="95"/>
      <c r="F34" s="152"/>
      <c r="G34" s="168">
        <f t="shared" ca="1" si="1"/>
        <v>45973.709253935187</v>
      </c>
      <c r="H34" s="152"/>
      <c r="I34" s="167" t="str">
        <f>IFERROR(VLOOKUP(D34,DB!A:F,6,0),"")</f>
        <v/>
      </c>
      <c r="J34" s="167" t="str">
        <f>IFERROR(VLOOKUP(D34,DB!A:G,7,0),"")</f>
        <v/>
      </c>
      <c r="K34" s="153"/>
      <c r="L34" s="169" t="str">
        <f>IFERROR(VLOOKUP(D34,DB!A:I,9,0),"")</f>
        <v/>
      </c>
    </row>
    <row r="35" spans="1:12" ht="15" customHeight="1">
      <c r="A35" s="149"/>
      <c r="B35" s="167" t="str">
        <f>IFERROR(VLOOKUP(D35,DB!A:K,11,0),"")</f>
        <v/>
      </c>
      <c r="C35" s="150"/>
      <c r="D35" s="151"/>
      <c r="E35" s="95"/>
      <c r="F35" s="152"/>
      <c r="G35" s="168">
        <f t="shared" ca="1" si="1"/>
        <v>45973.709253935187</v>
      </c>
      <c r="H35" s="152"/>
      <c r="I35" s="167" t="str">
        <f>IFERROR(VLOOKUP(D35,DB!A:F,6,0),"")</f>
        <v/>
      </c>
      <c r="J35" s="167" t="str">
        <f>IFERROR(VLOOKUP(D35,DB!A:G,7,0),"")</f>
        <v/>
      </c>
      <c r="K35" s="153"/>
      <c r="L35" s="169"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2"/>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81.877194097221945</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39102</v>
      </c>
      <c r="F3" s="38">
        <v>45926.188877314817</v>
      </c>
      <c r="G3" s="116">
        <f t="shared" ref="G3" ca="1" si="0">IFERROR(NOW()-F3,"")</f>
        <v>47.52037696759362</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39102</v>
      </c>
      <c r="F4" s="125">
        <v>45948.661111111112</v>
      </c>
      <c r="G4" s="126">
        <f t="shared" ref="G4:G21" ca="1" si="1">IFERROR(NOW()-F4,"")</f>
        <v>25.048143171297852</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33090</v>
      </c>
      <c r="E6" s="124" t="s">
        <v>39021</v>
      </c>
      <c r="F6" s="173">
        <v>45973.692233796297</v>
      </c>
      <c r="G6" s="126">
        <f t="shared" ca="1" si="1"/>
        <v>1.7020486113324296E-2</v>
      </c>
      <c r="H6" s="125">
        <v>45973.67765046296</v>
      </c>
      <c r="I6" s="124" t="str">
        <f>IFERROR(VLOOKUP(D6,DB!A:F,6,0),"")</f>
        <v>SCECO</v>
      </c>
      <c r="J6" s="124" t="str">
        <f>IFERROR(VLOOKUP(D6,DB!A:G,7,0),"")</f>
        <v>Dead</v>
      </c>
      <c r="K6" s="124" t="s">
        <v>39121</v>
      </c>
      <c r="L6" s="124" t="str">
        <f>IFERROR(VLOOKUP(D6,DB!A:I,9,0),"")</f>
        <v>Latis</v>
      </c>
    </row>
    <row r="7" spans="1:13">
      <c r="A7" s="124"/>
      <c r="B7" s="124" t="str">
        <f>IFERROR(VLOOKUP(D7,DB!A:K,11,0),"")</f>
        <v/>
      </c>
      <c r="C7" s="124"/>
      <c r="D7" s="124"/>
      <c r="E7" s="124"/>
      <c r="F7" s="124"/>
      <c r="G7" s="126">
        <f t="shared" ca="1" si="1"/>
        <v>45973.70925428241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45973.70925428241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45973.70925428241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45973.70925428241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45973.70925428241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45973.70925428241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45973.70925428241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45973.70925428241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45973.70925428241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45973.70925428241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45973.70925428241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45973.70925428241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45973.70925428241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45973.70925428241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45973.70925428241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ref="G22:G85" ca="1" si="2">IFERROR(NOW()-F22,"")</f>
        <v>45973.70925428241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45973.70925428241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45973.70925428241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45973.70925428241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45973.70925428241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45973.70925428241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45973.70925428241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45973.70925428241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45973.70925428241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45973.70925428241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45973.70925428241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45973.70925428241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45973.70925428241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45973.70925428241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45973.70925428241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45973.70925428241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45973.70925428241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45973.70925428241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45973.70925428241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45973.70925428241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45973.70925428241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45973.70925428241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45973.70925428241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45973.70925428241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45973.70925428241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45973.70925428241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45973.70925428241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45973.70925428241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45973.70925428241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45973.70925428241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45973.70925428241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45973.70925428241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45973.70925428241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45973.70925428241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45973.70925428241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45973.70925428241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45973.70925428241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45973.70925428241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45973.70925428241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45973.70925428241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45973.70925428241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45973.70925428241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45973.70925428241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45973.70925428241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45973.70925428241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45973.70925428241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45973.70925428241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45973.70925428241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45973.70925428241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45973.70925428241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45973.70925428241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45973.70925428241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45973.70925428241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45973.70925428241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45973.70925428241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45973.70925428241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45973.70925428241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45973.70925428241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45973.70925428241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45973.70925428241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45973.70925428241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45973.70925428241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45973.70925428241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45973.70925428241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ref="G86:G149" ca="1" si="3">IFERROR(NOW()-F86,"")</f>
        <v>45973.70925428241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45973.70925428241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45973.70925428241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45973.70925428241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45973.70925428241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45973.70925428241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45973.70925428241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45973.70925428241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45973.70925428241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45973.70925428241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45973.70925428241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45973.70925428241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45973.70925428241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45973.70925428241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45973.70925428241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45973.70925428241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45973.70925428241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45973.70925428241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45973.70925428241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45973.70925428241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45973.70925428241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45973.70925428241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45973.70925428241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45973.70925428241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45973.70925428241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45973.70925428241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45973.70925428241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45973.70925428241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45973.70925428241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45973.70925428241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45973.70925428241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45973.70925428241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45973.70925428241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45973.70925428241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45973.70925428241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45973.70925428241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45973.70925428241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45973.70925428241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45973.70925428241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45973.70925428241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45973.70925428241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45973.70925428241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45973.70925428241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45973.70925428241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45973.70925428241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45973.70925428241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45973.70925428241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45973.70925428241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45973.70925428241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45973.70925428241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45973.70925428241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45973.70925428241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45973.70925428241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45973.70925428241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45973.70925428241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45973.70925428241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45973.70925428241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45973.70925428241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45973.70925428241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45973.70925428241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45973.70925428241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45973.70925428241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45973.70925428241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45973.70925428241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ref="G150:G213" ca="1" si="4">IFERROR(NOW()-F150,"")</f>
        <v>45973.70925428241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45973.70925428241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45973.70925428241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45973.70925428241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45973.70925428241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45973.70925428241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45973.70925428241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45973.70925428241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45973.70925428241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45973.70925428241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45973.70925428241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45973.70925428241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45973.70925428241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45973.70925428241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45973.70925428241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45973.70925428241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45973.70925428241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45973.70925428241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45973.70925428241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45973.70925428241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45973.70925428241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45973.70925428241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45973.70925428241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45973.70925428241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45973.70925428241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45973.70925428241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45973.70925428241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45973.70925428241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45973.70925428241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45973.70925428241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45973.70925428241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45973.70925428241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45973.70925428241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45973.70925428241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45973.70925428241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45973.70925428241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45973.70925428241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45973.70925428241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45973.70925428241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45973.70925428241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45973.70925428241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45973.70925428241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45973.70925428241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45973.70925428241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45973.70925428241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45973.70925428241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45973.70925428241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45973.70925428241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45973.70925428241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45973.70925428241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45973.70925428241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45973.70925428241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45973.70925428241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45973.70925428241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45973.70925428241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45973.70925428241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45973.70925428241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45973.70925428241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45973.70925428241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45973.70925428241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45973.70925428241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45973.70925428241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45973.70925428241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45973.70925428241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ref="G214:G277" ca="1" si="5">IFERROR(NOW()-F214,"")</f>
        <v>45973.70925428241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45973.70925428241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45973.70925428241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45973.70925428241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45973.70925428241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45973.70925428241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45973.70925428241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45973.70925428241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45973.70925428241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45973.70925428241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45973.70925428241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45973.70925428241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45973.70925428241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45973.70925428241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45973.70925428241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45973.70925428241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45973.70925428241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45973.70925428241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45973.70925428241</v>
      </c>
      <c r="H232" s="124"/>
      <c r="I232" s="124" t="str">
        <f>IFERROR(VLOOKUP(D232,DB!A:F,6,0),"")</f>
        <v/>
      </c>
      <c r="J232" s="124" t="str">
        <f>IFERROR(VLOOKUP(D232,DB!A:G,7,0),"")</f>
        <v/>
      </c>
      <c r="K232" s="124"/>
      <c r="L232" s="124" t="str">
        <f>IFERROR(VLOOKUP(D232,DB!A:I,9,0),"")</f>
        <v/>
      </c>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sheetData>
  <dataValidations count="2">
    <dataValidation allowBlank="1" showInputMessage="1" showErrorMessage="1" sqref="E1" xr:uid="{920C6338-E771-4DAE-8C89-92A9093EA4DE}"/>
    <dataValidation type="list" allowBlank="1" showInputMessage="1" showErrorMessage="1" sqref="E2:E2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1"/>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39122</v>
      </c>
      <c r="B2" s="141" t="str">
        <f>IFERROR(VLOOKUP(D2,DB!A:K,11,0),"")</f>
        <v>R6</v>
      </c>
      <c r="C2" s="142">
        <v>1</v>
      </c>
      <c r="D2" s="141" t="s">
        <v>30913</v>
      </c>
      <c r="E2" s="124" t="s">
        <v>39021</v>
      </c>
      <c r="F2" s="156">
        <v>45973.331250000003</v>
      </c>
      <c r="G2" s="105">
        <f t="shared" ref="G2:G53" ca="1" si="0">IFERROR(NOW()-F2,"-")</f>
        <v>0.37800428240734618</v>
      </c>
      <c r="H2" s="143">
        <v>45973.190428240741</v>
      </c>
      <c r="I2" s="141" t="str">
        <f>IFERROR(VLOOKUP(D2,DB!A:F,6,0),"")</f>
        <v>SCECO</v>
      </c>
      <c r="J2" s="141" t="str">
        <f>IFERROR(VLOOKUP(D2,DB!A:G,7,0),"")</f>
        <v>Good</v>
      </c>
      <c r="K2" s="144" t="s">
        <v>39123</v>
      </c>
      <c r="L2" s="145" t="str">
        <f>IFERROR(VLOOKUP(D2,DB!A:I,9,0),"")</f>
        <v>Latis</v>
      </c>
    </row>
    <row r="3" spans="1:16382" ht="31.5" customHeight="1">
      <c r="A3" s="140"/>
      <c r="B3" s="141" t="str">
        <f>IFERROR(VLOOKUP(D3,DB!A:K,11,0),"")</f>
        <v>R6</v>
      </c>
      <c r="C3" s="142">
        <v>2</v>
      </c>
      <c r="D3" s="141" t="s">
        <v>30160</v>
      </c>
      <c r="E3" s="124"/>
      <c r="F3" s="143"/>
      <c r="G3" s="105">
        <f t="shared" ca="1" si="0"/>
        <v>45973.70925428241</v>
      </c>
      <c r="H3" s="143">
        <v>45973.679814814815</v>
      </c>
      <c r="I3" s="141" t="str">
        <f>IFERROR(VLOOKUP(D3,DB!A:F,6,0),"")</f>
        <v>SCECO</v>
      </c>
      <c r="J3" s="141" t="str">
        <f>IFERROR(VLOOKUP(D3,DB!A:G,7,0),"")</f>
        <v>Vandalized</v>
      </c>
      <c r="K3" s="144" t="s">
        <v>39124</v>
      </c>
      <c r="L3" s="145" t="str">
        <f>IFERROR(VLOOKUP(D3,DB!A:I,9,0),"")</f>
        <v>Latis</v>
      </c>
    </row>
    <row r="4" spans="1:16382" ht="31.5" customHeight="1">
      <c r="A4" s="140"/>
      <c r="B4" s="141" t="str">
        <f>IFERROR(VLOOKUP(D4,DB!A:K,11,0),"")</f>
        <v/>
      </c>
      <c r="C4" s="142"/>
      <c r="D4" s="141"/>
      <c r="E4" s="124"/>
      <c r="F4" s="143"/>
      <c r="G4" s="105">
        <f t="shared" ca="1" si="0"/>
        <v>45973.70925428241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45973.70925428241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45973.70925428241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45973.70925428241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45973.70925428241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45973.70925428241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45973.70925428241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45973.70925428241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45973.70925428241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45973.70925428241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45973.70925428241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45973.70925428241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45973.70925428241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45973.70925428241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45973.70925428241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45973.70925428241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45973.70925428241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45973.70925428241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45973.70925428241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45973.70925428241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45973.70925428241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45973.70925428241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45973.70925428241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45973.70925428241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45973.70925428241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45973.70925428241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45973.70925428241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45973.70925428241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45973.70925428241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45973.70925428241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45973.70925428241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45973.70925428241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45973.70925428241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45973.70925428241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45973.70925428241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45973.70925428241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45973.70925428241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45973.70925428241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45973.70925428241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45973.70925428241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45973.70925428241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45973.70925428241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45973.70925428241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45973.70925428241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45973.70925428241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45973.70925428241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45973.70925428241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45973.70925428241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45973.70925428241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45973.70925428241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ref="G54:G117" ca="1" si="1">IFERROR(NOW()-F54,"-")</f>
        <v>45973.70925428241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45973.70925428241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45973.70925428241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45973.70925428241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45973.70925428241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45973.70925428241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45973.70925428241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45973.70925428241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45973.70925428241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45973.70925428241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45973.70925428241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45973.70925428241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45973.70925428241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45973.70925428241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45973.70925428241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45973.70925428241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45973.70925428241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45973.70925428241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45973.70925428241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45973.70925428241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45973.70925428241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45973.70925428241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45973.70925428241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45973.70925428241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45973.70925428241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45973.70925428241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45973.70925428241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45973.70925428241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45973.70925428241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45973.70925428241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45973.70925428241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45973.70925428241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45973.70925428241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45973.70925428241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45973.70925428241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45973.70925428241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45973.70925428241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45973.70925428241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45973.70925428241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45973.70925428241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45973.70925428241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45973.70925428241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45973.70925428241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45973.70925428241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45973.70925428241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45973.70925428241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45973.70925428241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45973.70925428241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45973.70925428241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45973.70925428241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45973.70925428241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45973.70925428241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45973.70925428241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45973.70925428241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45973.70925428241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45973.70925428241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45973.70925428241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45973.70925428241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45973.70925428241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45973.70925428241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45973.70925428241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45973.70925428241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45973.70925428241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45973.70925428241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ref="G118:G151" ca="1" si="2">IFERROR(NOW()-F118,"-")</f>
        <v>45973.70925428241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45973.70925428241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45973.70925428241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45973.70925428241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45973.70925428241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45973.70925428241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45973.70925428241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45973.70925428241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45973.70925428241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45973.70925428241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45973.70925428241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45973.70925428241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45973.70925428241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45973.70925428241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45973.70925428241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45973.70925428241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45973.70925428241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45973.70925428241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45973.70925428241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45973.70925428241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45973.70925428241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45973.70925428241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45973.70925428241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45973.70925428241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45973.70925428241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45973.70925428241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45973.70925428241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45973.70925428241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45973.70925428241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45973.70925428241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45973.70925428241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45973.70925428241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45973.70925428241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45973.70925428241</v>
      </c>
      <c r="H151" s="143"/>
      <c r="I151" s="141" t="str">
        <f>IFERROR(VLOOKUP(D151,DB!A:F,6,0),"")</f>
        <v/>
      </c>
      <c r="J151" s="141" t="str">
        <f>IFERROR(VLOOKUP(D151,DB!A:G,7,0),"")</f>
        <v/>
      </c>
      <c r="K151" s="144"/>
      <c r="L151" s="145" t="str">
        <f>IFERROR(VLOOKUP(D151,DB!A:I,9,0),"")</f>
        <v/>
      </c>
    </row>
  </sheetData>
  <dataValidations count="2">
    <dataValidation allowBlank="1" showInputMessage="1" showErrorMessage="1" sqref="E1" xr:uid="{9E1BC488-8814-4F8A-8DBE-742B3278AB71}"/>
    <dataValidation type="list" allowBlank="1" showInputMessage="1" showErrorMessage="1" sqref="E2:E1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2025-11-12T14:02:38Z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